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NA\Desktop\rebalans grad\"/>
    </mc:Choice>
  </mc:AlternateContent>
  <bookViews>
    <workbookView xWindow="0" yWindow="0" windowWidth="24000" windowHeight="9030" activeTab="2"/>
  </bookViews>
  <sheets>
    <sheet name="OPĆI DIO" sheetId="4" r:id="rId1"/>
    <sheet name="PLAN PRIHODA" sheetId="2" r:id="rId2"/>
    <sheet name="PLAN RASHODA I IZDATAKA" sheetId="3" r:id="rId3"/>
  </sheets>
  <definedNames>
    <definedName name="_xlnm._FilterDatabase" localSheetId="2" hidden="1">'PLAN RASHODA I IZDATAKA'!#REF!</definedName>
    <definedName name="_xlnm.Print_Titles" localSheetId="1">'PLAN PRIHODA'!$1:$1</definedName>
    <definedName name="_xlnm.Print_Titles" localSheetId="2">'PLAN RASHODA I IZDATAKA'!$1:$2</definedName>
    <definedName name="_xlnm.Print_Area" localSheetId="0">'OPĆI DIO'!$A$2:$H$26</definedName>
    <definedName name="_xlnm.Print_Area" localSheetId="1">'PLAN PRIHODA'!$A$1:$G$47</definedName>
  </definedNames>
  <calcPr calcId="162913"/>
</workbook>
</file>

<file path=xl/calcChain.xml><?xml version="1.0" encoding="utf-8"?>
<calcChain xmlns="http://schemas.openxmlformats.org/spreadsheetml/2006/main">
  <c r="C38" i="2" l="1"/>
  <c r="C45" i="2"/>
  <c r="C4" i="3"/>
  <c r="C5" i="3"/>
  <c r="E3" i="3"/>
  <c r="E4" i="3"/>
  <c r="E5" i="3"/>
  <c r="E6" i="3"/>
  <c r="C3" i="3"/>
  <c r="G6" i="3"/>
  <c r="G176" i="3"/>
  <c r="G185" i="3"/>
  <c r="G177" i="3"/>
  <c r="H3" i="3"/>
  <c r="H4" i="3"/>
  <c r="H5" i="3"/>
  <c r="H6" i="3"/>
  <c r="F3" i="3"/>
  <c r="F4" i="3"/>
  <c r="F5" i="3"/>
  <c r="G218" i="3"/>
  <c r="G219" i="3"/>
  <c r="G205" i="3"/>
  <c r="G193" i="3"/>
  <c r="G203" i="3"/>
  <c r="G201" i="3"/>
  <c r="G194" i="3" s="1"/>
  <c r="G197" i="3"/>
  <c r="G195" i="3"/>
  <c r="G206" i="3"/>
  <c r="G207" i="3"/>
  <c r="G212" i="3"/>
  <c r="G208" i="3"/>
  <c r="G186" i="3"/>
  <c r="G187" i="3"/>
  <c r="G188" i="3"/>
  <c r="F6" i="3"/>
  <c r="C6" i="3"/>
  <c r="F42" i="2"/>
  <c r="E46" i="2"/>
  <c r="E45" i="2"/>
  <c r="E43" i="2"/>
  <c r="E39" i="2"/>
  <c r="E37" i="2"/>
  <c r="E36" i="2"/>
  <c r="D40" i="2"/>
  <c r="C46" i="2"/>
  <c r="B47" i="2" s="1"/>
  <c r="C41" i="2"/>
  <c r="B46" i="2"/>
  <c r="B43" i="2"/>
  <c r="B32" i="2"/>
  <c r="F31" i="2"/>
  <c r="F27" i="2"/>
  <c r="E31" i="2"/>
  <c r="E30" i="2"/>
  <c r="E28" i="2"/>
  <c r="E24" i="2"/>
  <c r="E22" i="2"/>
  <c r="E21" i="2"/>
  <c r="D31" i="2" l="1"/>
  <c r="D25" i="2"/>
  <c r="C31" i="2"/>
  <c r="B31" i="2"/>
  <c r="C30" i="2"/>
  <c r="C26" i="2"/>
  <c r="C23" i="2"/>
  <c r="B28" i="2"/>
  <c r="B17" i="2"/>
  <c r="C178" i="3"/>
  <c r="G235" i="3" l="1"/>
  <c r="C235" i="3"/>
  <c r="E16" i="2" l="1"/>
  <c r="K237" i="3" l="1"/>
  <c r="L237" i="3" s="1"/>
  <c r="G231" i="3"/>
  <c r="C220" i="3"/>
  <c r="C219" i="3" s="1"/>
  <c r="C218" i="3" s="1"/>
  <c r="C212" i="3"/>
  <c r="C208" i="3"/>
  <c r="C207" i="3" l="1"/>
  <c r="C203" i="3"/>
  <c r="C201" i="3"/>
  <c r="E129" i="3"/>
  <c r="E128" i="3" s="1"/>
  <c r="E127" i="3" s="1"/>
  <c r="C114" i="3"/>
  <c r="C117" i="3"/>
  <c r="C206" i="3" l="1"/>
  <c r="C205" i="3" s="1"/>
  <c r="K205" i="3" s="1"/>
  <c r="L205" i="3" s="1"/>
  <c r="K13" i="3"/>
  <c r="L13" i="3" s="1"/>
  <c r="K20" i="3"/>
  <c r="L20" i="3" s="1"/>
  <c r="K24" i="3"/>
  <c r="L24" i="3" s="1"/>
  <c r="K28" i="3"/>
  <c r="L28" i="3" s="1"/>
  <c r="K31" i="3"/>
  <c r="L31" i="3" s="1"/>
  <c r="K32" i="3"/>
  <c r="L32" i="3" s="1"/>
  <c r="K33" i="3"/>
  <c r="L33" i="3" s="1"/>
  <c r="K35" i="3"/>
  <c r="L35" i="3" s="1"/>
  <c r="K36" i="3"/>
  <c r="L36" i="3" s="1"/>
  <c r="K40" i="3"/>
  <c r="L40" i="3" s="1"/>
  <c r="K43" i="3"/>
  <c r="L43" i="3" s="1"/>
  <c r="K59" i="3"/>
  <c r="L59" i="3" s="1"/>
  <c r="K60" i="3"/>
  <c r="L60" i="3" s="1"/>
  <c r="K61" i="3"/>
  <c r="L61" i="3" s="1"/>
  <c r="K62" i="3"/>
  <c r="L62" i="3" s="1"/>
  <c r="K63" i="3"/>
  <c r="L63" i="3" s="1"/>
  <c r="K64" i="3"/>
  <c r="L64" i="3" s="1"/>
  <c r="K65" i="3"/>
  <c r="L65" i="3" s="1"/>
  <c r="K67" i="3"/>
  <c r="L67" i="3" s="1"/>
  <c r="K68" i="3"/>
  <c r="L68" i="3" s="1"/>
  <c r="K69" i="3"/>
  <c r="L69" i="3" s="1"/>
  <c r="K70" i="3"/>
  <c r="L70" i="3" s="1"/>
  <c r="K71" i="3"/>
  <c r="L71" i="3" s="1"/>
  <c r="K72" i="3"/>
  <c r="L72" i="3" s="1"/>
  <c r="K77" i="3"/>
  <c r="L77" i="3" s="1"/>
  <c r="K80" i="3"/>
  <c r="L80" i="3" s="1"/>
  <c r="K81" i="3"/>
  <c r="L81" i="3" s="1"/>
  <c r="K82" i="3"/>
  <c r="L82" i="3" s="1"/>
  <c r="K83" i="3"/>
  <c r="L83" i="3" s="1"/>
  <c r="K87" i="3"/>
  <c r="L87" i="3" s="1"/>
  <c r="K88" i="3"/>
  <c r="L88" i="3" s="1"/>
  <c r="K91" i="3"/>
  <c r="L91" i="3" s="1"/>
  <c r="K92" i="3"/>
  <c r="L92" i="3" s="1"/>
  <c r="K93" i="3"/>
  <c r="L93" i="3" s="1"/>
  <c r="K94" i="3"/>
  <c r="L94" i="3" s="1"/>
  <c r="K95" i="3"/>
  <c r="L95" i="3" s="1"/>
  <c r="K114" i="3"/>
  <c r="L114" i="3" s="1"/>
  <c r="K115" i="3"/>
  <c r="L115" i="3" s="1"/>
  <c r="K116" i="3"/>
  <c r="L116" i="3" s="1"/>
  <c r="K117" i="3"/>
  <c r="L117" i="3" s="1"/>
  <c r="K118" i="3"/>
  <c r="L118" i="3" s="1"/>
  <c r="K119" i="3"/>
  <c r="L119" i="3" s="1"/>
  <c r="K120" i="3"/>
  <c r="L120" i="3" s="1"/>
  <c r="K121" i="3"/>
  <c r="L121" i="3" s="1"/>
  <c r="K126" i="3"/>
  <c r="L126" i="3" s="1"/>
  <c r="K130" i="3"/>
  <c r="L130" i="3" s="1"/>
  <c r="K131" i="3"/>
  <c r="L131" i="3" s="1"/>
  <c r="K135" i="3"/>
  <c r="L135" i="3" s="1"/>
  <c r="K136" i="3"/>
  <c r="L136" i="3" s="1"/>
  <c r="K137" i="3"/>
  <c r="L137" i="3" s="1"/>
  <c r="K138" i="3"/>
  <c r="L138" i="3" s="1"/>
  <c r="K139" i="3"/>
  <c r="L139" i="3" s="1"/>
  <c r="K140" i="3"/>
  <c r="L140" i="3" s="1"/>
  <c r="K141" i="3"/>
  <c r="L141" i="3" s="1"/>
  <c r="K142" i="3"/>
  <c r="L142" i="3" s="1"/>
  <c r="K143" i="3"/>
  <c r="L143" i="3" s="1"/>
  <c r="K144" i="3"/>
  <c r="L144" i="3" s="1"/>
  <c r="K150" i="3"/>
  <c r="L150" i="3" s="1"/>
  <c r="K152" i="3"/>
  <c r="L152" i="3" s="1"/>
  <c r="K153" i="3"/>
  <c r="L153" i="3" s="1"/>
  <c r="K160" i="3"/>
  <c r="L160" i="3" s="1"/>
  <c r="K167" i="3"/>
  <c r="L167" i="3" s="1"/>
  <c r="K168" i="3"/>
  <c r="L168" i="3" s="1"/>
  <c r="K175" i="3"/>
  <c r="L175" i="3" s="1"/>
  <c r="K181" i="3"/>
  <c r="L181" i="3" s="1"/>
  <c r="K184" i="3"/>
  <c r="L184" i="3" s="1"/>
  <c r="K189" i="3"/>
  <c r="L189" i="3" s="1"/>
  <c r="K190" i="3"/>
  <c r="L190" i="3" s="1"/>
  <c r="K192" i="3"/>
  <c r="L192" i="3" s="1"/>
  <c r="K193" i="3"/>
  <c r="L193" i="3" s="1"/>
  <c r="K194" i="3"/>
  <c r="L194" i="3" s="1"/>
  <c r="K198" i="3"/>
  <c r="L198" i="3" s="1"/>
  <c r="K202" i="3"/>
  <c r="L202" i="3" s="1"/>
  <c r="K203" i="3"/>
  <c r="L203" i="3" s="1"/>
  <c r="K204" i="3"/>
  <c r="L204" i="3" s="1"/>
  <c r="K207" i="3"/>
  <c r="L207" i="3" s="1"/>
  <c r="K209" i="3"/>
  <c r="L209" i="3" s="1"/>
  <c r="K210" i="3"/>
  <c r="L210" i="3" s="1"/>
  <c r="K211" i="3"/>
  <c r="L211" i="3" s="1"/>
  <c r="K213" i="3"/>
  <c r="L213" i="3" s="1"/>
  <c r="K214" i="3"/>
  <c r="L214" i="3" s="1"/>
  <c r="K215" i="3"/>
  <c r="L215" i="3" s="1"/>
  <c r="K216" i="3"/>
  <c r="L216" i="3" s="1"/>
  <c r="K217" i="3"/>
  <c r="L217" i="3" s="1"/>
  <c r="K218" i="3"/>
  <c r="L218" i="3" s="1"/>
  <c r="K220" i="3"/>
  <c r="L220" i="3" s="1"/>
  <c r="K221" i="3"/>
  <c r="L221" i="3" s="1"/>
  <c r="K226" i="3"/>
  <c r="L226" i="3" s="1"/>
  <c r="K232" i="3"/>
  <c r="L232" i="3" s="1"/>
  <c r="K233" i="3"/>
  <c r="L233" i="3" s="1"/>
  <c r="K234" i="3"/>
  <c r="L234" i="3" s="1"/>
  <c r="K236" i="3"/>
  <c r="L236" i="3" s="1"/>
  <c r="K238" i="3"/>
  <c r="L238" i="3" s="1"/>
  <c r="K239" i="3"/>
  <c r="L239" i="3" s="1"/>
  <c r="K241" i="3"/>
  <c r="L241" i="3" s="1"/>
  <c r="K247" i="3"/>
  <c r="L247" i="3" s="1"/>
  <c r="K253" i="3"/>
  <c r="L253" i="3" s="1"/>
  <c r="K259" i="3"/>
  <c r="L259" i="3" s="1"/>
  <c r="K263" i="3"/>
  <c r="L263" i="3" s="1"/>
  <c r="K264" i="3"/>
  <c r="L264" i="3" s="1"/>
  <c r="K266" i="3"/>
  <c r="L266" i="3" s="1"/>
  <c r="K274" i="3"/>
  <c r="L274" i="3" s="1"/>
  <c r="D9" i="3"/>
  <c r="H266" i="3" l="1"/>
  <c r="G259" i="3"/>
  <c r="C258" i="3"/>
  <c r="C245" i="3"/>
  <c r="G247" i="3"/>
  <c r="C246" i="3"/>
  <c r="G241" i="3"/>
  <c r="C240" i="3"/>
  <c r="K235" i="3" s="1"/>
  <c r="L235" i="3" s="1"/>
  <c r="C231" i="3"/>
  <c r="G226" i="3"/>
  <c r="C225" i="3"/>
  <c r="C224" i="3" s="1"/>
  <c r="C223" i="3" s="1"/>
  <c r="G184" i="3"/>
  <c r="C183" i="3"/>
  <c r="G181" i="3"/>
  <c r="C180" i="3"/>
  <c r="C230" i="3" l="1"/>
  <c r="C229" i="3" s="1"/>
  <c r="C228" i="3" s="1"/>
  <c r="C227" i="3" s="1"/>
  <c r="K206" i="3" s="1"/>
  <c r="L206" i="3" s="1"/>
  <c r="K224" i="3"/>
  <c r="L224" i="3" s="1"/>
  <c r="G258" i="3"/>
  <c r="K258" i="3"/>
  <c r="L258" i="3" s="1"/>
  <c r="G225" i="3"/>
  <c r="G224" i="3" s="1"/>
  <c r="K225" i="3"/>
  <c r="L225" i="3" s="1"/>
  <c r="G245" i="3"/>
  <c r="K245" i="3"/>
  <c r="L245" i="3" s="1"/>
  <c r="K231" i="3"/>
  <c r="L231" i="3" s="1"/>
  <c r="G246" i="3"/>
  <c r="K246" i="3"/>
  <c r="L246" i="3" s="1"/>
  <c r="G180" i="3"/>
  <c r="G179" i="3" s="1"/>
  <c r="C179" i="3"/>
  <c r="K180" i="3"/>
  <c r="L180" i="3" s="1"/>
  <c r="G183" i="3"/>
  <c r="G182" i="3" s="1"/>
  <c r="C182" i="3"/>
  <c r="K182" i="3" s="1"/>
  <c r="L182" i="3" s="1"/>
  <c r="K183" i="3"/>
  <c r="L183" i="3" s="1"/>
  <c r="G240" i="3"/>
  <c r="G230" i="3" s="1"/>
  <c r="G229" i="3" s="1"/>
  <c r="G228" i="3" s="1"/>
  <c r="G227" i="3" s="1"/>
  <c r="K240" i="3"/>
  <c r="L240" i="3" s="1"/>
  <c r="C257" i="3"/>
  <c r="K257" i="3" s="1"/>
  <c r="L257" i="3" s="1"/>
  <c r="C244" i="3"/>
  <c r="F163" i="3"/>
  <c r="F162" i="3" s="1"/>
  <c r="F170" i="3"/>
  <c r="F169" i="3" s="1"/>
  <c r="E125" i="3"/>
  <c r="C125" i="3" s="1"/>
  <c r="K125" i="3" s="1"/>
  <c r="L125" i="3" s="1"/>
  <c r="C124" i="3"/>
  <c r="K124" i="3" s="1"/>
  <c r="L124" i="3" s="1"/>
  <c r="C129" i="3"/>
  <c r="C103" i="3"/>
  <c r="K103" i="3" s="1"/>
  <c r="L103" i="3" s="1"/>
  <c r="C104" i="3"/>
  <c r="K104" i="3" s="1"/>
  <c r="L104" i="3" s="1"/>
  <c r="C106" i="3"/>
  <c r="K106" i="3" s="1"/>
  <c r="L106" i="3" s="1"/>
  <c r="C107" i="3"/>
  <c r="K107" i="3" s="1"/>
  <c r="L107" i="3" s="1"/>
  <c r="C108" i="3"/>
  <c r="K108" i="3" s="1"/>
  <c r="L108" i="3" s="1"/>
  <c r="E117" i="3"/>
  <c r="C122" i="3"/>
  <c r="C123" i="3"/>
  <c r="K123" i="3" s="1"/>
  <c r="L123" i="3" s="1"/>
  <c r="C102" i="3"/>
  <c r="K102" i="3" s="1"/>
  <c r="L102" i="3" s="1"/>
  <c r="D49" i="3"/>
  <c r="D57" i="3"/>
  <c r="D55" i="3"/>
  <c r="D74" i="3"/>
  <c r="D73" i="3" s="1"/>
  <c r="D66" i="3" s="1"/>
  <c r="D40" i="3"/>
  <c r="D43" i="3"/>
  <c r="C42" i="3"/>
  <c r="D28" i="3"/>
  <c r="D31" i="3"/>
  <c r="D32" i="3"/>
  <c r="D33" i="3"/>
  <c r="D35" i="3"/>
  <c r="C34" i="3"/>
  <c r="C30" i="3"/>
  <c r="G223" i="3" l="1"/>
  <c r="G222" i="3" s="1"/>
  <c r="K244" i="3"/>
  <c r="L244" i="3" s="1"/>
  <c r="K230" i="3"/>
  <c r="L230" i="3" s="1"/>
  <c r="G178" i="3"/>
  <c r="K229" i="3"/>
  <c r="L229" i="3" s="1"/>
  <c r="K228" i="3"/>
  <c r="L228" i="3" s="1"/>
  <c r="K227" i="3"/>
  <c r="L227" i="3" s="1"/>
  <c r="C127" i="3"/>
  <c r="C128" i="3"/>
  <c r="K129" i="3"/>
  <c r="L129" i="3" s="1"/>
  <c r="D30" i="3"/>
  <c r="K30" i="3"/>
  <c r="L30" i="3" s="1"/>
  <c r="C113" i="3"/>
  <c r="K122" i="3"/>
  <c r="L122" i="3" s="1"/>
  <c r="K179" i="3"/>
  <c r="L179" i="3" s="1"/>
  <c r="D34" i="3"/>
  <c r="K34" i="3"/>
  <c r="L34" i="3" s="1"/>
  <c r="D42" i="3"/>
  <c r="K42" i="3"/>
  <c r="L42" i="3" s="1"/>
  <c r="C256" i="3"/>
  <c r="K256" i="3" s="1"/>
  <c r="L256" i="3" s="1"/>
  <c r="G257" i="3"/>
  <c r="C29" i="3"/>
  <c r="E113" i="3"/>
  <c r="E112" i="3" s="1"/>
  <c r="D47" i="3"/>
  <c r="D46" i="3" s="1"/>
  <c r="C41" i="3"/>
  <c r="F161" i="3"/>
  <c r="F147" i="3" s="1"/>
  <c r="F146" i="3" s="1"/>
  <c r="F145" i="3" s="1"/>
  <c r="K223" i="3" l="1"/>
  <c r="L223" i="3" s="1"/>
  <c r="C222" i="3"/>
  <c r="K222" i="3" s="1"/>
  <c r="L222" i="3" s="1"/>
  <c r="K178" i="3"/>
  <c r="L178" i="3" s="1"/>
  <c r="D29" i="3"/>
  <c r="K29" i="3"/>
  <c r="L29" i="3" s="1"/>
  <c r="C112" i="3"/>
  <c r="C111" i="3" s="1"/>
  <c r="C110" i="3" s="1"/>
  <c r="C109" i="3" s="1"/>
  <c r="K113" i="3"/>
  <c r="L113" i="3" s="1"/>
  <c r="D41" i="3"/>
  <c r="K41" i="3"/>
  <c r="L41" i="3" s="1"/>
  <c r="C27" i="3"/>
  <c r="K27" i="3" s="1"/>
  <c r="L27" i="3" s="1"/>
  <c r="G256" i="3"/>
  <c r="C255" i="3"/>
  <c r="K255" i="3" s="1"/>
  <c r="L255" i="3" s="1"/>
  <c r="C39" i="3"/>
  <c r="D39" i="3" s="1"/>
  <c r="C26" i="3"/>
  <c r="K26" i="3" s="1"/>
  <c r="L26" i="3" s="1"/>
  <c r="D44" i="3"/>
  <c r="D45" i="3"/>
  <c r="K200" i="3"/>
  <c r="L200" i="3" s="1"/>
  <c r="K201" i="3"/>
  <c r="L201" i="3" s="1"/>
  <c r="D27" i="3" l="1"/>
  <c r="C38" i="3"/>
  <c r="K39" i="3"/>
  <c r="L39" i="3" s="1"/>
  <c r="C37" i="3"/>
  <c r="G255" i="3"/>
  <c r="C254" i="3"/>
  <c r="C25" i="3"/>
  <c r="D26" i="3"/>
  <c r="K212" i="3"/>
  <c r="L212" i="3" s="1"/>
  <c r="K208" i="3"/>
  <c r="L208" i="3" s="1"/>
  <c r="D37" i="3" l="1"/>
  <c r="K37" i="3"/>
  <c r="L37" i="3" s="1"/>
  <c r="D25" i="3"/>
  <c r="K25" i="3"/>
  <c r="L25" i="3" s="1"/>
  <c r="G254" i="3"/>
  <c r="K254" i="3"/>
  <c r="L254" i="3" s="1"/>
  <c r="D38" i="3"/>
  <c r="K38" i="3"/>
  <c r="L38" i="3" s="1"/>
  <c r="C197" i="3"/>
  <c r="D8" i="3" l="1"/>
  <c r="D7" i="3" s="1"/>
  <c r="D6" i="3" s="1"/>
  <c r="D5" i="3" s="1"/>
  <c r="D4" i="3" s="1"/>
  <c r="D3" i="3" s="1"/>
  <c r="K199" i="3"/>
  <c r="L199" i="3" s="1"/>
  <c r="K197" i="3"/>
  <c r="L197" i="3" s="1"/>
  <c r="F13" i="4"/>
  <c r="C151" i="3"/>
  <c r="K151" i="3" s="1"/>
  <c r="L151" i="3" s="1"/>
  <c r="C134" i="3" l="1"/>
  <c r="K134" i="3" s="1"/>
  <c r="L134" i="3" s="1"/>
  <c r="C133" i="3"/>
  <c r="K133" i="3" s="1"/>
  <c r="L133" i="3" s="1"/>
  <c r="C132" i="3"/>
  <c r="K132" i="3" s="1"/>
  <c r="L132" i="3" s="1"/>
  <c r="C18" i="3" l="1"/>
  <c r="K18" i="3" s="1"/>
  <c r="L18" i="3" s="1"/>
  <c r="C44" i="3" l="1"/>
  <c r="K44" i="3" s="1"/>
  <c r="L44" i="3" s="1"/>
  <c r="C45" i="3"/>
  <c r="K45" i="3" s="1"/>
  <c r="L45" i="3" s="1"/>
  <c r="C269" i="3"/>
  <c r="C270" i="3"/>
  <c r="K270" i="3" s="1"/>
  <c r="L270" i="3" s="1"/>
  <c r="C248" i="3"/>
  <c r="C79" i="3"/>
  <c r="K79" i="3" s="1"/>
  <c r="L79" i="3" s="1"/>
  <c r="C78" i="3"/>
  <c r="K78" i="3" s="1"/>
  <c r="L78" i="3" s="1"/>
  <c r="K248" i="3" l="1"/>
  <c r="L248" i="3" s="1"/>
  <c r="C243" i="3"/>
  <c r="K243" i="3"/>
  <c r="L243" i="3" s="1"/>
  <c r="C262" i="3"/>
  <c r="K262" i="3" s="1"/>
  <c r="L262" i="3" s="1"/>
  <c r="K269" i="3"/>
  <c r="L269" i="3" s="1"/>
  <c r="C242" i="3"/>
  <c r="D105" i="3"/>
  <c r="C105" i="3" s="1"/>
  <c r="K105" i="3" s="1"/>
  <c r="L105" i="3" s="1"/>
  <c r="C97" i="3"/>
  <c r="K97" i="3" s="1"/>
  <c r="L97" i="3" s="1"/>
  <c r="C98" i="3"/>
  <c r="K98" i="3" s="1"/>
  <c r="L98" i="3" s="1"/>
  <c r="C99" i="3"/>
  <c r="K99" i="3" s="1"/>
  <c r="L99" i="3" s="1"/>
  <c r="C100" i="3"/>
  <c r="K100" i="3" s="1"/>
  <c r="L100" i="3" s="1"/>
  <c r="C101" i="3"/>
  <c r="K101" i="3" s="1"/>
  <c r="L101" i="3" s="1"/>
  <c r="C96" i="3"/>
  <c r="K96" i="3" s="1"/>
  <c r="L96" i="3" s="1"/>
  <c r="C273" i="3"/>
  <c r="K273" i="3" s="1"/>
  <c r="L273" i="3" s="1"/>
  <c r="C272" i="3"/>
  <c r="K272" i="3" s="1"/>
  <c r="L272" i="3" s="1"/>
  <c r="C271" i="3"/>
  <c r="K271" i="3" s="1"/>
  <c r="L271" i="3" s="1"/>
  <c r="C267" i="3"/>
  <c r="K267" i="3" s="1"/>
  <c r="L267" i="3" s="1"/>
  <c r="C252" i="3"/>
  <c r="K252" i="3" s="1"/>
  <c r="L252" i="3" s="1"/>
  <c r="C251" i="3"/>
  <c r="K251" i="3" s="1"/>
  <c r="L251" i="3" s="1"/>
  <c r="C250" i="3"/>
  <c r="K250" i="3" s="1"/>
  <c r="L250" i="3" s="1"/>
  <c r="C249" i="3"/>
  <c r="K249" i="3" s="1"/>
  <c r="L249" i="3" s="1"/>
  <c r="H262" i="3" l="1"/>
  <c r="C261" i="3"/>
  <c r="K261" i="3" s="1"/>
  <c r="L261" i="3" s="1"/>
  <c r="G244" i="3"/>
  <c r="G243" i="3"/>
  <c r="G242" i="3"/>
  <c r="G5" i="3" s="1"/>
  <c r="K242" i="3"/>
  <c r="L242" i="3" s="1"/>
  <c r="H261" i="3"/>
  <c r="C174" i="3"/>
  <c r="K174" i="3" s="1"/>
  <c r="L174" i="3" s="1"/>
  <c r="C173" i="3"/>
  <c r="K173" i="3" s="1"/>
  <c r="L173" i="3" s="1"/>
  <c r="C172" i="3"/>
  <c r="K172" i="3" s="1"/>
  <c r="L172" i="3" s="1"/>
  <c r="C171" i="3"/>
  <c r="K171" i="3" s="1"/>
  <c r="L171" i="3" s="1"/>
  <c r="C170" i="3"/>
  <c r="C166" i="3"/>
  <c r="K166" i="3" s="1"/>
  <c r="L166" i="3" s="1"/>
  <c r="C165" i="3"/>
  <c r="K165" i="3" s="1"/>
  <c r="L165" i="3" s="1"/>
  <c r="C164" i="3"/>
  <c r="C148" i="3"/>
  <c r="K148" i="3" s="1"/>
  <c r="L148" i="3" s="1"/>
  <c r="C149" i="3"/>
  <c r="K149" i="3" s="1"/>
  <c r="L149" i="3" s="1"/>
  <c r="K128" i="3"/>
  <c r="L128" i="3" s="1"/>
  <c r="G4" i="3" l="1"/>
  <c r="K5" i="3"/>
  <c r="L5" i="3" s="1"/>
  <c r="C260" i="3"/>
  <c r="H260" i="3" s="1"/>
  <c r="K196" i="3"/>
  <c r="L196" i="3" s="1"/>
  <c r="C195" i="3"/>
  <c r="K195" i="3" s="1"/>
  <c r="L195" i="3" s="1"/>
  <c r="C163" i="3"/>
  <c r="K164" i="3"/>
  <c r="L164" i="3" s="1"/>
  <c r="C188" i="3"/>
  <c r="K191" i="3"/>
  <c r="L191" i="3" s="1"/>
  <c r="C169" i="3"/>
  <c r="K169" i="3" s="1"/>
  <c r="L169" i="3" s="1"/>
  <c r="K170" i="3"/>
  <c r="L170" i="3" s="1"/>
  <c r="E111" i="3"/>
  <c r="E110" i="3" s="1"/>
  <c r="K127" i="3"/>
  <c r="L127" i="3" s="1"/>
  <c r="C86" i="3"/>
  <c r="K86" i="3" s="1"/>
  <c r="L86" i="3" s="1"/>
  <c r="C85" i="3"/>
  <c r="K85" i="3" s="1"/>
  <c r="L85" i="3" s="1"/>
  <c r="C84" i="3"/>
  <c r="K84" i="3" s="1"/>
  <c r="L84" i="3" s="1"/>
  <c r="C76" i="3"/>
  <c r="K76" i="3" s="1"/>
  <c r="L76" i="3" s="1"/>
  <c r="G3" i="3" l="1"/>
  <c r="K3" i="3" s="1"/>
  <c r="L3" i="3" s="1"/>
  <c r="K4" i="3"/>
  <c r="L4" i="3" s="1"/>
  <c r="K260" i="3"/>
  <c r="L260" i="3" s="1"/>
  <c r="K188" i="3"/>
  <c r="L188" i="3" s="1"/>
  <c r="C186" i="3"/>
  <c r="C187" i="3"/>
  <c r="C162" i="3"/>
  <c r="K163" i="3"/>
  <c r="L163" i="3" s="1"/>
  <c r="K111" i="3"/>
  <c r="L111" i="3" s="1"/>
  <c r="K112" i="3"/>
  <c r="L112" i="3" s="1"/>
  <c r="E109" i="3"/>
  <c r="K109" i="3" s="1"/>
  <c r="L109" i="3" s="1"/>
  <c r="K110" i="3"/>
  <c r="L110" i="3" s="1"/>
  <c r="C66" i="3"/>
  <c r="K66" i="3" s="1"/>
  <c r="L66" i="3" s="1"/>
  <c r="K187" i="3" l="1"/>
  <c r="L187" i="3" s="1"/>
  <c r="C185" i="3"/>
  <c r="C177" i="3" s="1"/>
  <c r="C176" i="3" s="1"/>
  <c r="K186" i="3"/>
  <c r="L186" i="3" s="1"/>
  <c r="C161" i="3"/>
  <c r="K162" i="3"/>
  <c r="L162" i="3" s="1"/>
  <c r="C46" i="3"/>
  <c r="K46" i="3" s="1"/>
  <c r="L46" i="3" s="1"/>
  <c r="C47" i="3"/>
  <c r="K47" i="3" s="1"/>
  <c r="L47" i="3" s="1"/>
  <c r="C10" i="3"/>
  <c r="C19" i="3"/>
  <c r="K19" i="3" s="1"/>
  <c r="L19" i="3" s="1"/>
  <c r="C23" i="3"/>
  <c r="K23" i="3" s="1"/>
  <c r="L23" i="3" s="1"/>
  <c r="C22" i="3"/>
  <c r="K22" i="3" s="1"/>
  <c r="L22" i="3" s="1"/>
  <c r="C21" i="3"/>
  <c r="K21" i="3" s="1"/>
  <c r="L21" i="3" s="1"/>
  <c r="K185" i="3" l="1"/>
  <c r="L185" i="3" s="1"/>
  <c r="K10" i="3"/>
  <c r="L10" i="3" s="1"/>
  <c r="C8" i="3"/>
  <c r="C147" i="3"/>
  <c r="K161" i="3"/>
  <c r="L161" i="3" s="1"/>
  <c r="C16" i="2"/>
  <c r="C89" i="3"/>
  <c r="K89" i="3" s="1"/>
  <c r="L89" i="3" s="1"/>
  <c r="C90" i="3"/>
  <c r="K90" i="3" s="1"/>
  <c r="L90" i="3" s="1"/>
  <c r="K176" i="3" l="1"/>
  <c r="L176" i="3" s="1"/>
  <c r="K177" i="3"/>
  <c r="L177" i="3" s="1"/>
  <c r="K8" i="3"/>
  <c r="L8" i="3" s="1"/>
  <c r="K6" i="3"/>
  <c r="L6" i="3" s="1"/>
  <c r="C7" i="3"/>
  <c r="K7" i="3" s="1"/>
  <c r="L7" i="3" s="1"/>
  <c r="C146" i="3"/>
  <c r="K147" i="3"/>
  <c r="L147" i="3" s="1"/>
  <c r="C17" i="3"/>
  <c r="K17" i="3" s="1"/>
  <c r="L17" i="3" s="1"/>
  <c r="C16" i="3"/>
  <c r="C48" i="3"/>
  <c r="K48" i="3" s="1"/>
  <c r="L48" i="3" s="1"/>
  <c r="C49" i="3"/>
  <c r="K49" i="3" s="1"/>
  <c r="L49" i="3" s="1"/>
  <c r="C50" i="3"/>
  <c r="K50" i="3" s="1"/>
  <c r="L50" i="3" s="1"/>
  <c r="C51" i="3"/>
  <c r="K51" i="3" s="1"/>
  <c r="L51" i="3" s="1"/>
  <c r="C52" i="3"/>
  <c r="K52" i="3" s="1"/>
  <c r="L52" i="3" s="1"/>
  <c r="C53" i="3"/>
  <c r="K53" i="3" s="1"/>
  <c r="L53" i="3" s="1"/>
  <c r="C54" i="3"/>
  <c r="K54" i="3" s="1"/>
  <c r="L54" i="3" s="1"/>
  <c r="C55" i="3"/>
  <c r="K55" i="3" s="1"/>
  <c r="L55" i="3" s="1"/>
  <c r="C56" i="3"/>
  <c r="K56" i="3" s="1"/>
  <c r="L56" i="3" s="1"/>
  <c r="C57" i="3"/>
  <c r="K57" i="3" s="1"/>
  <c r="L57" i="3" s="1"/>
  <c r="C58" i="3"/>
  <c r="K58" i="3" s="1"/>
  <c r="L58" i="3" s="1"/>
  <c r="C73" i="3"/>
  <c r="K73" i="3" s="1"/>
  <c r="L73" i="3" s="1"/>
  <c r="C74" i="3"/>
  <c r="K74" i="3" s="1"/>
  <c r="L74" i="3" s="1"/>
  <c r="C75" i="3"/>
  <c r="K75" i="3" s="1"/>
  <c r="L75" i="3" s="1"/>
  <c r="C154" i="3"/>
  <c r="K154" i="3" s="1"/>
  <c r="L154" i="3" s="1"/>
  <c r="C155" i="3"/>
  <c r="K155" i="3" s="1"/>
  <c r="L155" i="3" s="1"/>
  <c r="C156" i="3"/>
  <c r="K156" i="3" s="1"/>
  <c r="L156" i="3" s="1"/>
  <c r="C157" i="3"/>
  <c r="K157" i="3" s="1"/>
  <c r="L157" i="3" s="1"/>
  <c r="C158" i="3"/>
  <c r="K158" i="3" s="1"/>
  <c r="L158" i="3" s="1"/>
  <c r="C159" i="3"/>
  <c r="K159" i="3" s="1"/>
  <c r="L159" i="3" s="1"/>
  <c r="D46" i="2"/>
  <c r="F46" i="2"/>
  <c r="G46" i="2"/>
  <c r="B16" i="2"/>
  <c r="D16" i="2"/>
  <c r="F16" i="2"/>
  <c r="G16" i="2"/>
  <c r="H22" i="4"/>
  <c r="G22" i="4"/>
  <c r="F22" i="4"/>
  <c r="H13" i="4"/>
  <c r="G24" i="4"/>
  <c r="C145" i="3" l="1"/>
  <c r="K145" i="3" s="1"/>
  <c r="L145" i="3" s="1"/>
  <c r="K146" i="3"/>
  <c r="L146" i="3" s="1"/>
  <c r="K16" i="3"/>
  <c r="L16" i="3" s="1"/>
  <c r="C15" i="3"/>
  <c r="H24" i="4"/>
  <c r="F24" i="4"/>
  <c r="C268" i="3"/>
  <c r="C9" i="3"/>
  <c r="K9" i="3" s="1"/>
  <c r="L9" i="3" s="1"/>
  <c r="C265" i="3" l="1"/>
  <c r="K265" i="3" s="1"/>
  <c r="L265" i="3" s="1"/>
  <c r="K268" i="3"/>
  <c r="L268" i="3" s="1"/>
  <c r="K15" i="3"/>
  <c r="L15" i="3" s="1"/>
  <c r="C14" i="3"/>
  <c r="K14" i="3" l="1"/>
  <c r="L14" i="3" s="1"/>
  <c r="C12" i="3"/>
  <c r="K12" i="3" l="1"/>
  <c r="L12" i="3" s="1"/>
  <c r="C11" i="3"/>
  <c r="K11" i="3" s="1"/>
  <c r="L11" i="3" s="1"/>
  <c r="K219" i="3"/>
  <c r="L219" i="3" s="1"/>
</calcChain>
</file>

<file path=xl/comments1.xml><?xml version="1.0" encoding="utf-8"?>
<comments xmlns="http://schemas.openxmlformats.org/spreadsheetml/2006/main">
  <authors>
    <author>ROBERTINA</author>
  </authors>
  <commentList>
    <comment ref="K162" authorId="0" shapeId="0">
      <text>
        <r>
          <rPr>
            <b/>
            <sz val="9"/>
            <color indexed="81"/>
            <rFont val="Segoe UI"/>
            <family val="2"/>
            <charset val="238"/>
          </rPr>
          <t>ROBERTINA: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L162" authorId="0" shapeId="0">
      <text>
        <r>
          <rPr>
            <b/>
            <sz val="9"/>
            <color indexed="81"/>
            <rFont val="Segoe UI"/>
            <family val="2"/>
            <charset val="238"/>
          </rPr>
          <t>ROBERTINA: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<sst xmlns="http://schemas.openxmlformats.org/spreadsheetml/2006/main" count="377" uniqueCount="183">
  <si>
    <t>PRIHODI POSLOVANJA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</si>
  <si>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</si>
  <si>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</si>
  <si>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</si>
  <si>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</si>
  <si>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</si>
  <si>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</si>
  <si>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Izvor prihoda i primitaka</t>
  </si>
  <si>
    <t>Oznaka                           rač.iz                                      računskog                                         plana</t>
  </si>
  <si>
    <t>Opći prihodi i primici</t>
  </si>
  <si>
    <t>Vlastiti prihodi</t>
  </si>
  <si>
    <t>Prihodi za posebne namjene</t>
  </si>
  <si>
    <t>Pomoći</t>
  </si>
  <si>
    <t xml:space="preserve">Donacije </t>
  </si>
  <si>
    <t>Prihodi od nefinancijske imovine i nadoknade šteta s osnova osiguranja</t>
  </si>
  <si>
    <t>Ukupno (po izvorima)</t>
  </si>
  <si>
    <t>Donacije</t>
  </si>
  <si>
    <t>RASHODI POSLOVANJA</t>
  </si>
  <si>
    <t>Plaće (Bruto)</t>
  </si>
  <si>
    <t>Ostali rashodi za zaposlene</t>
  </si>
  <si>
    <t>Doprinosi na plaće</t>
  </si>
  <si>
    <t>Naknade troškova zaposlenima</t>
  </si>
  <si>
    <t>Rashodi za materijal i energiju</t>
  </si>
  <si>
    <t>Rashodi za usluge</t>
  </si>
  <si>
    <t>Ostali nespomenuti rashodi poslovanja</t>
  </si>
  <si>
    <t>Ostali financijski rashodi</t>
  </si>
  <si>
    <t>Postrojenja i oprema</t>
  </si>
  <si>
    <t>Rashodi za nabavu nefinancijske imovine</t>
  </si>
  <si>
    <t>OPĆI DIO</t>
  </si>
  <si>
    <t>PRIHODI UKUPNO</t>
  </si>
  <si>
    <t>RASHODI UKUPNO</t>
  </si>
  <si>
    <t>PRIHODI OD PRODAJE NEFINANCIJSKE IMOVINE</t>
  </si>
  <si>
    <t>Prihodi od prodaje  nefinancijske imovine i nadoknade šteta s osnova osiguranja</t>
  </si>
  <si>
    <t>RASHODI ZA NABAVU NEFINANCIJSKE IMOVINE</t>
  </si>
  <si>
    <t>UKUPAN DONOS VIŠKA/MANJKA IZ PRETHODNE(IH) GODINA</t>
  </si>
  <si>
    <t>VIŠAK/MANJAK IZ PRETHODNE(IH) GODINE KOJI ĆE SE POKRITI/RASPOREDITI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</si>
  <si>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</si>
  <si>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Aktivnost A106001</t>
  </si>
  <si>
    <t>FINANCIRANJE TEMELJEM KRITERIJA</t>
  </si>
  <si>
    <t>Izvor 1.2.</t>
  </si>
  <si>
    <t>Aktivnost A106002</t>
  </si>
  <si>
    <t>FINANCIRANJE TEMELJEM STVARNIH TROŠKOVA</t>
  </si>
  <si>
    <t>Aktivnost A106003</t>
  </si>
  <si>
    <t>INVESTICIJSKO ODRŽAVANJE</t>
  </si>
  <si>
    <t>Izvor 2.2.</t>
  </si>
  <si>
    <t>PRODUŽENI BORAVAK</t>
  </si>
  <si>
    <t>Izvor 3.9.1.</t>
  </si>
  <si>
    <t>ŠKOLSKA KUHINJA</t>
  </si>
  <si>
    <t>Izvor 1.1.2.</t>
  </si>
  <si>
    <t>Aktivnost A106202</t>
  </si>
  <si>
    <t>Izvor 5.1.2.</t>
  </si>
  <si>
    <t>Aktivnost A106007</t>
  </si>
  <si>
    <t>POMOĆNICI U NASTAVI</t>
  </si>
  <si>
    <t>Višak prihoda</t>
  </si>
  <si>
    <t>Opći prihodi i primici-JLS</t>
  </si>
  <si>
    <t>Materijalni rashodi</t>
  </si>
  <si>
    <t>Izvor 1.1.1.</t>
  </si>
  <si>
    <t>Knjige</t>
  </si>
  <si>
    <t>Rashodi za meterijal i energiju</t>
  </si>
  <si>
    <t>Rashodi za metrijal i energiju</t>
  </si>
  <si>
    <t>Rashodi za zaposlene</t>
  </si>
  <si>
    <t>Financijski rashodi</t>
  </si>
  <si>
    <t>Rashodi za nabavu proizvedene dugotrajne imovine</t>
  </si>
  <si>
    <t>Aktivnost A106106</t>
  </si>
  <si>
    <t>Aktivnost A106102</t>
  </si>
  <si>
    <t>Izvor 4.6.1.</t>
  </si>
  <si>
    <t>Izvor 4.1.</t>
  </si>
  <si>
    <t>Tekuće pomoći iz drž.proračuna- KURIKULARNA REFORMA, UDŽBENICI, LEKTIRA</t>
  </si>
  <si>
    <t>Knjige, umjetnička djela i ostale izložbene vrijednosti</t>
  </si>
  <si>
    <t>2022.</t>
  </si>
  <si>
    <t>Ukupno prihodi i primici za 2022.</t>
  </si>
  <si>
    <t>Ostale naknade građ. I kućanstvima iz prorač.-radni udžbenici</t>
  </si>
  <si>
    <t>Izvor 5.1.</t>
  </si>
  <si>
    <t>Tekuće donacije</t>
  </si>
  <si>
    <t>Program 1060</t>
  </si>
  <si>
    <t xml:space="preserve"> REDOVNA DJELATNOST OSNOVNIH ŠKOLA</t>
  </si>
  <si>
    <t>Izvor 1.</t>
  </si>
  <si>
    <t>Izvor 1.1.</t>
  </si>
  <si>
    <t>Prihodi iz nadležnog proračuna - PK Osnovne škole</t>
  </si>
  <si>
    <t>Glavni program A00</t>
  </si>
  <si>
    <t>NOVA PROGRAMSKA KLASIFIKACIJA</t>
  </si>
  <si>
    <t>Opći prihodi i primici (nenamjenski)</t>
  </si>
  <si>
    <t>Program 1062</t>
  </si>
  <si>
    <t xml:space="preserve"> ULAGANJE U OBJEKTE OSNOVNIH ŠKOLA</t>
  </si>
  <si>
    <t xml:space="preserve"> POSEBNI PROGRAMI OSNOVNIH ŠKOLA</t>
  </si>
  <si>
    <t>Program 1061</t>
  </si>
  <si>
    <t>Decentralizirana funkcija-osnovno školstvo</t>
  </si>
  <si>
    <t>REDOVNA DJELATNOST OSNOVNIH ŠKOLA</t>
  </si>
  <si>
    <t>Proračunski korisnik</t>
  </si>
  <si>
    <t>Razdjel 204</t>
  </si>
  <si>
    <t xml:space="preserve"> UPRAVNI ODJEL ZA DRUŠTVENE DJELATNOSTI</t>
  </si>
  <si>
    <t>Glava 20403</t>
  </si>
  <si>
    <t xml:space="preserve"> OSNOVNE ŠKOLE</t>
  </si>
  <si>
    <t>SVEUKUPNO RASHODI / IZDACI</t>
  </si>
  <si>
    <t>VRSTA RASHODA / IZDATKA</t>
  </si>
  <si>
    <t>POZICIJA / BROJ KONTA</t>
  </si>
  <si>
    <t>UREĐENJE I OPREMANJE ŠKOLA</t>
  </si>
  <si>
    <t>Izvor 2.</t>
  </si>
  <si>
    <t>Vlstiti prihodi - PRORAČUNSKI KORISNICI</t>
  </si>
  <si>
    <t>ULAGANJE U OBJEKTE OSNOVNIH ŠKOLA</t>
  </si>
  <si>
    <t>Izvor 3.</t>
  </si>
  <si>
    <t>Izvor 3.9.</t>
  </si>
  <si>
    <t>Prihodi po posebnim ugo.</t>
  </si>
  <si>
    <t>PRIHODI PO POSEBNIM PROPISIMA-PRORAČUNSKI KORIS.</t>
  </si>
  <si>
    <t>POSEBNI PROGRAMI OSNOVNIH ŠKOLA</t>
  </si>
  <si>
    <t>Izvor 4.</t>
  </si>
  <si>
    <t>Pomoći-PRORAČUNSKI KORISNICI</t>
  </si>
  <si>
    <t>Aktivnost A106004</t>
  </si>
  <si>
    <t>RASHODI ZA ZAPOSLENE U OSNOVNIM ŠKOLAMA</t>
  </si>
  <si>
    <t>Aktivnost A106005</t>
  </si>
  <si>
    <t>Aktivnost A106104</t>
  </si>
  <si>
    <t>UREĐENJE I OPREMANJE ŠKOLA (KURIK.REFORMA, UDŽBENICI, LEKTIRA)</t>
  </si>
  <si>
    <t>Izvor 4.6.</t>
  </si>
  <si>
    <t>Tekuće pomoći tem.prijenosa EU-PRORAČUNSKI KORISNICI</t>
  </si>
  <si>
    <t>Izvor 5.</t>
  </si>
  <si>
    <t>Tekuće donacije - PRORAČUNSKI KORISNICI</t>
  </si>
  <si>
    <t>Rshodi za zaposlene</t>
  </si>
  <si>
    <t>Plaće (bruto)</t>
  </si>
  <si>
    <t>OPĆI PRIHODI (nenamjenski)-PRORAČUNSKI KORISNICI</t>
  </si>
  <si>
    <t>OPĆI PRIHODI I PRIMICI</t>
  </si>
  <si>
    <t>VLASTITI PRIHODI</t>
  </si>
  <si>
    <t>PRIHODI ZA POSEBNE NAMJENE</t>
  </si>
  <si>
    <t>POMOĆI</t>
  </si>
  <si>
    <t>DONACIJE</t>
  </si>
  <si>
    <t>OŠ MLADOST OSIJEK</t>
  </si>
  <si>
    <t>STRUČNA VIJEĆA, MENTORSTVA, NATJECANJA I KURIKULARNA REFORMA</t>
  </si>
  <si>
    <t>Tekući projekt T106105</t>
  </si>
  <si>
    <t>OBRAZOVANJE ZA ODRŽIVI RAZVOJ</t>
  </si>
  <si>
    <t>PROJEKCIJA PLANA ZA 2023.</t>
  </si>
  <si>
    <t>2023.</t>
  </si>
  <si>
    <t>Izvor 4.2.</t>
  </si>
  <si>
    <t>Izvor 4.2.2..</t>
  </si>
  <si>
    <t>Ukupno prihodi i primici za 2023.</t>
  </si>
  <si>
    <t>Prijedlog plana 
za 2022.</t>
  </si>
  <si>
    <t>Projekcija plana
za 2023.</t>
  </si>
  <si>
    <t>Projekcija plana 
za 2024.</t>
  </si>
  <si>
    <t>Izvor 4.9.1.</t>
  </si>
  <si>
    <t>Tekuće pomoći iz gradskog proračuna</t>
  </si>
  <si>
    <t>Izvor 4.9.</t>
  </si>
  <si>
    <t>Aktivnost T106104</t>
  </si>
  <si>
    <t>Tek.pom.temeljem prijenosa sredstava EU i od međ.or.-MenSi PROJEKT</t>
  </si>
  <si>
    <t xml:space="preserve">Ostali nespomenuti rashodi </t>
  </si>
  <si>
    <t>Ostali rashodi za zaposlene-</t>
  </si>
  <si>
    <t>STRUČNA VIJEĆA, MENTORSTVA I KURIKULARNA REFORMA</t>
  </si>
  <si>
    <t>Tekuće pomoći iz žup.proračuna</t>
  </si>
  <si>
    <t xml:space="preserve">STRUČNA VIJEĆA, MENTORSTVA, NATJECANJA </t>
  </si>
  <si>
    <t>Ostali financijski rashodi-sudske presude</t>
  </si>
  <si>
    <t>Ostali nespomenuti rashodi poslovanja-sud.presude</t>
  </si>
  <si>
    <t>Doprinosi na plaće-sudske presude</t>
  </si>
  <si>
    <t>Plaće (Bruto)-sudske presude</t>
  </si>
  <si>
    <t>Izvor 1.1.4.</t>
  </si>
  <si>
    <t>Rashodi za materija i energiju</t>
  </si>
  <si>
    <t>Aktivnost T106107</t>
  </si>
  <si>
    <t>ŠKOLSKA SCHEMA</t>
  </si>
  <si>
    <t>Predfinanciranje EU projekata</t>
  </si>
  <si>
    <t>2024.</t>
  </si>
  <si>
    <t>Ukupno prihodi i primici za 2024.</t>
  </si>
  <si>
    <t>PRIJEDLOG PLANA ZA 2022.</t>
  </si>
  <si>
    <t>PROJEKCIJA PLANA ZA 2024.</t>
  </si>
  <si>
    <t>Tekući projekt T106107</t>
  </si>
  <si>
    <t>Ostale naknade građ. I kućanstvima iz prorač</t>
  </si>
  <si>
    <t>Ostale naknade građ. I kućanstvima iz prorač.</t>
  </si>
  <si>
    <t xml:space="preserve">Program 1061 </t>
  </si>
  <si>
    <t>POSEBNI PRORAMI OSNOVNIH ŠOLA</t>
  </si>
  <si>
    <t>ŠKOLSKA SHEMA 1</t>
  </si>
  <si>
    <t>Tekući projekt T106112</t>
  </si>
  <si>
    <t>ŠKOLSKA SHEMA 2</t>
  </si>
  <si>
    <t>OSTALI RASHODI ZA ZAPOSLENE U OSNOVNOM ŠKOLSTVU</t>
  </si>
  <si>
    <t>Izvor 4.1.4.</t>
  </si>
  <si>
    <t>Tekuće pomoći iz državnog proračuna -preneseni višak</t>
  </si>
  <si>
    <t>Prijenosi između proračunskih korisnika istog proračuna</t>
  </si>
  <si>
    <t>Pomoći dane u inozemstvo i unutar općeg proračuna</t>
  </si>
  <si>
    <t>Tekući proekt T106107</t>
  </si>
  <si>
    <t>STRUČNA VIJEĆA, MENTORSTVA,NATJECANJA,STRUČNI ISPITI I  I KURIKULARNA REFORMA</t>
  </si>
  <si>
    <t>2. REBALANS FINANCIJSKOG PLANA  OŠ MLADOST OSIJEK  ZA 2022. I                                                                                                                                                PROJEKCIJA PLANA ZA  2023. I 2024. GODINU</t>
  </si>
  <si>
    <t xml:space="preserve">          2. REBALANS PLAN PRIHODA I PRIMITAKA</t>
  </si>
  <si>
    <t>2. REBALANS PLAN RASHODA I IZDATAKA</t>
  </si>
  <si>
    <t>KLASA: 400-02/22-01/02</t>
  </si>
  <si>
    <t>URBROJ: 2158-114-02-22-02</t>
  </si>
  <si>
    <t>Osijek, 14.12.2022.</t>
  </si>
  <si>
    <t>Voditeljica računovodstva: Dragana Jelić</t>
  </si>
  <si>
    <t>Ravnatelj: Josip Jukić</t>
  </si>
  <si>
    <t>Predsjednica školskog odbora: Mirta Šter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</si>
</sst>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2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i/>
      <sz val="9.85"/>
      <color indexed="8"/>
      <name val="Arial"/>
      <family val="2"/>
      <charset val="238"/>
    </font>
    <font>
      <b/>
      <sz val="9.85"/>
      <color indexed="8"/>
      <name val="Arial"/>
      <family val="2"/>
      <charset val="238"/>
    </font>
    <font>
      <sz val="9.85"/>
      <color indexed="8"/>
      <name val="Arial"/>
      <family val="2"/>
      <charset val="238"/>
    </font>
    <font>
      <b/>
      <i/>
      <sz val="9.85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sz val="14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name val="Arial"/>
      <family val="2"/>
    </font>
    <font>
      <sz val="8"/>
      <color indexed="8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name val="Arial"/>
      <family val="2"/>
      <charset val="238"/>
    </font>
    <font>
      <b/>
      <sz val="6"/>
      <color indexed="8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2"/>
      <color theme="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0"/>
      <color rgb="FFFF0000"/>
      <name val="Arial"/>
      <family val="2"/>
    </font>
    <font>
      <sz val="10"/>
      <color rgb="FFFF0000"/>
      <name val="Arial"/>
      <family val="2"/>
      <charset val="238"/>
    </font>
    <font>
      <b/>
      <sz val="10"/>
      <name val="Arial"/>
      <family val="2"/>
    </font>
    <font>
      <sz val="10"/>
      <color theme="1"/>
      <name val="Arial"/>
      <family val="2"/>
      <charset val="238"/>
    </font>
    <font>
      <b/>
      <sz val="10"/>
      <name val="Times New Roman"/>
      <family val="1"/>
      <charset val="238"/>
    </font>
    <font>
      <b/>
      <sz val="12"/>
      <color indexed="8"/>
      <name val="Times New Roman"/>
      <family val="1"/>
      <charset val="238"/>
    </font>
  </fonts>
  <fills count="3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0" fontId="11" fillId="0" borderId="6" applyNumberFormat="0" applyFill="0" applyAlignment="0" applyProtection="0"/>
    <xf numFmtId="0" fontId="12" fillId="9" borderId="0" applyNumberFormat="0" applyBorder="0" applyAlignment="0" applyProtection="0"/>
    <xf numFmtId="0" fontId="43" fillId="0" borderId="0"/>
    <xf numFmtId="0" fontId="13" fillId="0" borderId="7" applyNumberFormat="0" applyFill="0" applyAlignment="0" applyProtection="0"/>
    <xf numFmtId="0" fontId="18" fillId="0" borderId="0"/>
  </cellStyleXfs>
  <cellXfs count="372">
    <xf numFmtId="0" fontId="0" fillId="0" borderId="0" xfId="0" applyNumberFormat="1" applyFill="1" applyBorder="1" applyAlignment="1" applyProtection="1"/>
    <xf numFmtId="0" fontId="14" fillId="0" borderId="0" xfId="0" applyFont="1"/>
    <xf numFmtId="0" fontId="16" fillId="18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wrapText="1"/>
    </xf>
    <xf numFmtId="1" fontId="14" fillId="0" borderId="0" xfId="0" applyNumberFormat="1" applyFont="1" applyAlignment="1">
      <alignment wrapText="1"/>
    </xf>
    <xf numFmtId="0" fontId="15" fillId="0" borderId="8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1" fontId="15" fillId="0" borderId="10" xfId="0" applyNumberFormat="1" applyFont="1" applyBorder="1" applyAlignment="1">
      <alignment wrapText="1"/>
    </xf>
    <xf numFmtId="0" fontId="18" fillId="0" borderId="0" xfId="0" applyNumberFormat="1" applyFont="1" applyFill="1" applyBorder="1" applyAlignment="1" applyProtection="1">
      <alignment horizontal="left" vertical="center" wrapText="1"/>
    </xf>
    <xf numFmtId="0" fontId="18" fillId="0" borderId="0" xfId="0" applyNumberFormat="1" applyFont="1" applyFill="1" applyBorder="1" applyAlignment="1" applyProtection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quotePrefix="1" applyFont="1" applyBorder="1" applyAlignment="1">
      <alignment horizontal="left" vertical="center"/>
    </xf>
    <xf numFmtId="0" fontId="22" fillId="0" borderId="0" xfId="0" quotePrefix="1" applyFont="1" applyBorder="1" applyAlignment="1">
      <alignment horizontal="center" vertical="center"/>
    </xf>
    <xf numFmtId="0" fontId="22" fillId="0" borderId="0" xfId="0" quotePrefix="1" applyFont="1" applyBorder="1" applyAlignment="1">
      <alignment horizontal="left" vertical="center"/>
    </xf>
    <xf numFmtId="0" fontId="24" fillId="0" borderId="0" xfId="0" quotePrefix="1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3" fillId="0" borderId="0" xfId="0" quotePrefix="1" applyFont="1" applyBorder="1" applyAlignment="1">
      <alignment horizontal="left" vertical="center" wrapText="1"/>
    </xf>
    <xf numFmtId="0" fontId="24" fillId="0" borderId="0" xfId="0" quotePrefix="1" applyFont="1" applyBorder="1" applyAlignment="1">
      <alignment horizontal="left" vertical="center" wrapText="1"/>
    </xf>
    <xf numFmtId="0" fontId="23" fillId="0" borderId="0" xfId="0" quotePrefix="1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quotePrefix="1" applyNumberFormat="1" applyFont="1" applyFill="1" applyBorder="1" applyAlignment="1" applyProtection="1">
      <alignment horizontal="center" vertical="center"/>
    </xf>
    <xf numFmtId="3" fontId="26" fillId="0" borderId="0" xfId="0" applyNumberFormat="1" applyFont="1" applyFill="1" applyBorder="1" applyAlignment="1" applyProtection="1"/>
    <xf numFmtId="0" fontId="23" fillId="0" borderId="12" xfId="0" quotePrefix="1" applyFont="1" applyBorder="1" applyAlignment="1">
      <alignment horizontal="left" vertical="center" wrapText="1"/>
    </xf>
    <xf numFmtId="0" fontId="23" fillId="0" borderId="12" xfId="0" quotePrefix="1" applyFont="1" applyBorder="1" applyAlignment="1">
      <alignment horizontal="center" vertical="center" wrapText="1"/>
    </xf>
    <xf numFmtId="0" fontId="20" fillId="0" borderId="12" xfId="0" quotePrefix="1" applyNumberFormat="1" applyFont="1" applyFill="1" applyBorder="1" applyAlignment="1" applyProtection="1">
      <alignment horizontal="left" vertical="center"/>
    </xf>
    <xf numFmtId="0" fontId="18" fillId="0" borderId="0" xfId="0" quotePrefix="1" applyNumberFormat="1" applyFont="1" applyFill="1" applyBorder="1" applyAlignment="1" applyProtection="1">
      <alignment horizontal="center" vertical="center"/>
    </xf>
    <xf numFmtId="3" fontId="18" fillId="0" borderId="0" xfId="0" quotePrefix="1" applyNumberFormat="1" applyFont="1" applyFill="1" applyBorder="1" applyAlignment="1" applyProtection="1">
      <alignment horizontal="left"/>
    </xf>
    <xf numFmtId="3" fontId="20" fillId="0" borderId="0" xfId="0" quotePrefix="1" applyNumberFormat="1" applyFont="1" applyFill="1" applyBorder="1" applyAlignment="1" applyProtection="1">
      <alignment horizontal="left"/>
    </xf>
    <xf numFmtId="3" fontId="18" fillId="0" borderId="0" xfId="0" applyNumberFormat="1" applyFont="1" applyFill="1" applyBorder="1" applyAlignment="1" applyProtection="1"/>
    <xf numFmtId="3" fontId="20" fillId="0" borderId="0" xfId="0" quotePrefix="1" applyNumberFormat="1" applyFont="1" applyFill="1" applyBorder="1" applyAlignment="1" applyProtection="1">
      <alignment horizontal="left" wrapText="1"/>
    </xf>
    <xf numFmtId="3" fontId="20" fillId="0" borderId="0" xfId="0" applyNumberFormat="1" applyFont="1" applyFill="1" applyBorder="1" applyAlignment="1" applyProtection="1"/>
    <xf numFmtId="0" fontId="27" fillId="0" borderId="0" xfId="0" quotePrefix="1" applyFont="1" applyBorder="1" applyAlignment="1">
      <alignment horizontal="left" vertical="center"/>
    </xf>
    <xf numFmtId="3" fontId="18" fillId="0" borderId="0" xfId="0" applyNumberFormat="1" applyFont="1" applyFill="1" applyBorder="1" applyAlignment="1" applyProtection="1">
      <alignment horizontal="left"/>
    </xf>
    <xf numFmtId="0" fontId="2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20" fillId="0" borderId="0" xfId="0" quotePrefix="1" applyNumberFormat="1" applyFont="1" applyFill="1" applyBorder="1" applyAlignment="1" applyProtection="1">
      <alignment horizontal="left"/>
    </xf>
    <xf numFmtId="0" fontId="29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>
      <alignment horizontal="left" wrapText="1"/>
    </xf>
    <xf numFmtId="0" fontId="28" fillId="0" borderId="0" xfId="0" applyNumberFormat="1" applyFont="1" applyFill="1" applyBorder="1" applyAlignment="1" applyProtection="1">
      <alignment wrapText="1"/>
    </xf>
    <xf numFmtId="0" fontId="27" fillId="0" borderId="13" xfId="0" quotePrefix="1" applyFont="1" applyBorder="1" applyAlignment="1">
      <alignment horizontal="left" wrapText="1"/>
    </xf>
    <xf numFmtId="0" fontId="27" fillId="0" borderId="12" xfId="0" quotePrefix="1" applyFont="1" applyBorder="1" applyAlignment="1">
      <alignment horizontal="left" wrapText="1"/>
    </xf>
    <xf numFmtId="0" fontId="27" fillId="0" borderId="12" xfId="0" quotePrefix="1" applyFont="1" applyBorder="1" applyAlignment="1">
      <alignment horizontal="center" wrapText="1"/>
    </xf>
    <xf numFmtId="0" fontId="27" fillId="0" borderId="12" xfId="0" quotePrefix="1" applyNumberFormat="1" applyFont="1" applyFill="1" applyBorder="1" applyAlignment="1" applyProtection="1">
      <alignment horizontal="left"/>
    </xf>
    <xf numFmtId="0" fontId="20" fillId="0" borderId="14" xfId="0" applyNumberFormat="1" applyFont="1" applyFill="1" applyBorder="1" applyAlignment="1" applyProtection="1">
      <alignment horizontal="center" wrapText="1"/>
    </xf>
    <xf numFmtId="0" fontId="20" fillId="0" borderId="14" xfId="0" applyNumberFormat="1" applyFont="1" applyFill="1" applyBorder="1" applyAlignment="1" applyProtection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3" fontId="27" fillId="0" borderId="14" xfId="0" applyNumberFormat="1" applyFont="1" applyBorder="1" applyAlignment="1">
      <alignment horizontal="right"/>
    </xf>
    <xf numFmtId="3" fontId="27" fillId="0" borderId="14" xfId="0" applyNumberFormat="1" applyFont="1" applyFill="1" applyBorder="1" applyAlignment="1" applyProtection="1">
      <alignment horizontal="right" wrapText="1"/>
    </xf>
    <xf numFmtId="0" fontId="21" fillId="0" borderId="0" xfId="0" quotePrefix="1" applyNumberFormat="1" applyFont="1" applyFill="1" applyBorder="1" applyAlignment="1" applyProtection="1">
      <alignment horizontal="left" wrapText="1"/>
    </xf>
    <xf numFmtId="0" fontId="18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>
      <alignment horizontal="center"/>
    </xf>
    <xf numFmtId="0" fontId="17" fillId="18" borderId="0" xfId="0" applyNumberFormat="1" applyFont="1" applyFill="1" applyBorder="1" applyAlignment="1" applyProtection="1">
      <alignment horizontal="center"/>
    </xf>
    <xf numFmtId="0" fontId="16" fillId="18" borderId="0" xfId="0" applyNumberFormat="1" applyFont="1" applyFill="1" applyBorder="1" applyAlignment="1" applyProtection="1">
      <alignment wrapText="1"/>
    </xf>
    <xf numFmtId="1" fontId="15" fillId="19" borderId="16" xfId="0" applyNumberFormat="1" applyFont="1" applyFill="1" applyBorder="1" applyAlignment="1">
      <alignment horizontal="right" vertical="top" wrapText="1"/>
    </xf>
    <xf numFmtId="1" fontId="15" fillId="19" borderId="17" xfId="0" applyNumberFormat="1" applyFont="1" applyFill="1" applyBorder="1" applyAlignment="1">
      <alignment horizontal="left" wrapText="1"/>
    </xf>
    <xf numFmtId="1" fontId="15" fillId="0" borderId="16" xfId="0" applyNumberFormat="1" applyFont="1" applyFill="1" applyBorder="1" applyAlignment="1">
      <alignment horizontal="right" vertical="top" wrapText="1"/>
    </xf>
    <xf numFmtId="1" fontId="15" fillId="0" borderId="17" xfId="0" applyNumberFormat="1" applyFont="1" applyFill="1" applyBorder="1" applyAlignment="1">
      <alignment horizontal="left" wrapText="1"/>
    </xf>
    <xf numFmtId="0" fontId="20" fillId="0" borderId="0" xfId="0" applyFont="1" applyBorder="1" applyAlignment="1">
      <alignment horizontal="center" vertical="center" wrapText="1"/>
    </xf>
    <xf numFmtId="0" fontId="30" fillId="20" borderId="13" xfId="0" applyFont="1" applyFill="1" applyBorder="1" applyAlignment="1">
      <alignment horizontal="left"/>
    </xf>
    <xf numFmtId="3" fontId="27" fillId="20" borderId="14" xfId="0" applyNumberFormat="1" applyFont="1" applyFill="1" applyBorder="1" applyAlignment="1">
      <alignment horizontal="right"/>
    </xf>
    <xf numFmtId="3" fontId="27" fillId="20" borderId="14" xfId="0" applyNumberFormat="1" applyFont="1" applyFill="1" applyBorder="1" applyAlignment="1" applyProtection="1">
      <alignment horizontal="right" wrapText="1"/>
    </xf>
    <xf numFmtId="0" fontId="14" fillId="20" borderId="12" xfId="0" applyNumberFormat="1" applyFont="1" applyFill="1" applyBorder="1" applyAlignment="1" applyProtection="1"/>
    <xf numFmtId="3" fontId="27" fillId="0" borderId="14" xfId="0" applyNumberFormat="1" applyFont="1" applyFill="1" applyBorder="1" applyAlignment="1">
      <alignment horizontal="right"/>
    </xf>
    <xf numFmtId="3" fontId="27" fillId="21" borderId="13" xfId="0" quotePrefix="1" applyNumberFormat="1" applyFont="1" applyFill="1" applyBorder="1" applyAlignment="1">
      <alignment horizontal="right"/>
    </xf>
    <xf numFmtId="3" fontId="27" fillId="21" borderId="14" xfId="0" applyNumberFormat="1" applyFont="1" applyFill="1" applyBorder="1" applyAlignment="1" applyProtection="1">
      <alignment horizontal="right" wrapText="1"/>
    </xf>
    <xf numFmtId="3" fontId="27" fillId="20" borderId="13" xfId="0" quotePrefix="1" applyNumberFormat="1" applyFont="1" applyFill="1" applyBorder="1" applyAlignment="1">
      <alignment horizontal="right"/>
    </xf>
    <xf numFmtId="3" fontId="28" fillId="0" borderId="0" xfId="0" applyNumberFormat="1" applyFont="1" applyFill="1" applyBorder="1" applyAlignment="1" applyProtection="1"/>
    <xf numFmtId="0" fontId="34" fillId="0" borderId="0" xfId="0" applyNumberFormat="1" applyFont="1" applyFill="1" applyBorder="1" applyAlignment="1" applyProtection="1"/>
    <xf numFmtId="0" fontId="35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right"/>
    </xf>
    <xf numFmtId="0" fontId="19" fillId="18" borderId="18" xfId="0" applyNumberFormat="1" applyFont="1" applyFill="1" applyBorder="1" applyAlignment="1" applyProtection="1">
      <alignment horizontal="center" vertical="center" wrapText="1"/>
    </xf>
    <xf numFmtId="1" fontId="36" fillId="19" borderId="19" xfId="0" applyNumberFormat="1" applyFont="1" applyFill="1" applyBorder="1" applyAlignment="1">
      <alignment horizontal="left" wrapText="1"/>
    </xf>
    <xf numFmtId="0" fontId="36" fillId="0" borderId="20" xfId="0" applyFont="1" applyBorder="1" applyAlignment="1">
      <alignment vertical="center" wrapText="1"/>
    </xf>
    <xf numFmtId="0" fontId="15" fillId="0" borderId="20" xfId="0" applyFont="1" applyBorder="1" applyAlignment="1">
      <alignment vertical="center" wrapText="1"/>
    </xf>
    <xf numFmtId="1" fontId="36" fillId="19" borderId="21" xfId="0" applyNumberFormat="1" applyFont="1" applyFill="1" applyBorder="1" applyAlignment="1">
      <alignment horizontal="left" wrapText="1"/>
    </xf>
    <xf numFmtId="0" fontId="36" fillId="0" borderId="14" xfId="0" applyFont="1" applyBorder="1" applyAlignment="1">
      <alignment vertical="center" wrapText="1"/>
    </xf>
    <xf numFmtId="0" fontId="15" fillId="0" borderId="14" xfId="0" applyFont="1" applyBorder="1" applyAlignment="1">
      <alignment vertical="center" wrapText="1"/>
    </xf>
    <xf numFmtId="1" fontId="14" fillId="0" borderId="21" xfId="0" applyNumberFormat="1" applyFont="1" applyBorder="1" applyAlignment="1">
      <alignment horizontal="left" wrapText="1"/>
    </xf>
    <xf numFmtId="3" fontId="14" fillId="0" borderId="14" xfId="0" applyNumberFormat="1" applyFont="1" applyBorder="1"/>
    <xf numFmtId="1" fontId="14" fillId="0" borderId="23" xfId="0" applyNumberFormat="1" applyFont="1" applyBorder="1" applyAlignment="1">
      <alignment horizontal="left" wrapText="1"/>
    </xf>
    <xf numFmtId="1" fontId="36" fillId="0" borderId="19" xfId="0" applyNumberFormat="1" applyFont="1" applyFill="1" applyBorder="1" applyAlignment="1">
      <alignment horizontal="left" wrapText="1"/>
    </xf>
    <xf numFmtId="3" fontId="14" fillId="0" borderId="14" xfId="0" applyNumberFormat="1" applyFont="1" applyBorder="1" applyAlignment="1">
      <alignment horizontal="center" vertical="center" wrapText="1"/>
    </xf>
    <xf numFmtId="3" fontId="14" fillId="0" borderId="14" xfId="0" applyNumberFormat="1" applyFont="1" applyBorder="1" applyAlignment="1">
      <alignment horizontal="center" wrapText="1"/>
    </xf>
    <xf numFmtId="0" fontId="36" fillId="0" borderId="20" xfId="0" applyFont="1" applyBorder="1" applyAlignment="1">
      <alignment horizontal="center" vertical="center" wrapText="1"/>
    </xf>
    <xf numFmtId="3" fontId="36" fillId="0" borderId="14" xfId="0" applyNumberFormat="1" applyFont="1" applyBorder="1" applyAlignment="1">
      <alignment horizontal="center" vertical="center" wrapText="1"/>
    </xf>
    <xf numFmtId="1" fontId="14" fillId="0" borderId="25" xfId="0" applyNumberFormat="1" applyFont="1" applyBorder="1" applyAlignment="1">
      <alignment horizontal="left" wrapText="1"/>
    </xf>
    <xf numFmtId="3" fontId="14" fillId="0" borderId="18" xfId="0" applyNumberFormat="1" applyFont="1" applyBorder="1"/>
    <xf numFmtId="1" fontId="14" fillId="0" borderId="18" xfId="0" applyNumberFormat="1" applyFont="1" applyBorder="1" applyAlignment="1">
      <alignment horizontal="left" wrapText="1"/>
    </xf>
    <xf numFmtId="3" fontId="36" fillId="0" borderId="20" xfId="0" applyNumberFormat="1" applyFont="1" applyBorder="1" applyAlignment="1">
      <alignment horizontal="center" vertical="center" wrapText="1"/>
    </xf>
    <xf numFmtId="0" fontId="19" fillId="0" borderId="21" xfId="0" applyNumberFormat="1" applyFont="1" applyFill="1" applyBorder="1" applyAlignment="1" applyProtection="1">
      <alignment horizontal="center"/>
    </xf>
    <xf numFmtId="0" fontId="19" fillId="0" borderId="14" xfId="0" applyNumberFormat="1" applyFont="1" applyFill="1" applyBorder="1" applyAlignment="1" applyProtection="1"/>
    <xf numFmtId="0" fontId="19" fillId="0" borderId="22" xfId="0" applyNumberFormat="1" applyFont="1" applyFill="1" applyBorder="1" applyAlignment="1" applyProtection="1"/>
    <xf numFmtId="0" fontId="37" fillId="0" borderId="14" xfId="0" applyNumberFormat="1" applyFont="1" applyFill="1" applyBorder="1" applyAlignment="1" applyProtection="1"/>
    <xf numFmtId="4" fontId="19" fillId="0" borderId="14" xfId="0" applyNumberFormat="1" applyFont="1" applyFill="1" applyBorder="1" applyAlignment="1" applyProtection="1"/>
    <xf numFmtId="0" fontId="19" fillId="18" borderId="21" xfId="0" applyNumberFormat="1" applyFont="1" applyFill="1" applyBorder="1" applyAlignment="1" applyProtection="1">
      <alignment horizontal="center"/>
    </xf>
    <xf numFmtId="0" fontId="19" fillId="18" borderId="14" xfId="0" applyNumberFormat="1" applyFont="1" applyFill="1" applyBorder="1" applyAlignment="1" applyProtection="1">
      <alignment wrapText="1"/>
    </xf>
    <xf numFmtId="4" fontId="38" fillId="0" borderId="14" xfId="0" applyNumberFormat="1" applyFont="1" applyFill="1" applyBorder="1" applyAlignment="1" applyProtection="1"/>
    <xf numFmtId="0" fontId="37" fillId="0" borderId="21" xfId="0" applyNumberFormat="1" applyFont="1" applyFill="1" applyBorder="1" applyAlignment="1" applyProtection="1">
      <alignment horizontal="center"/>
    </xf>
    <xf numFmtId="0" fontId="37" fillId="0" borderId="14" xfId="0" applyNumberFormat="1" applyFont="1" applyFill="1" applyBorder="1" applyAlignment="1" applyProtection="1">
      <alignment wrapText="1"/>
    </xf>
    <xf numFmtId="4" fontId="37" fillId="0" borderId="14" xfId="0" applyNumberFormat="1" applyFont="1" applyFill="1" applyBorder="1" applyAlignment="1" applyProtection="1"/>
    <xf numFmtId="4" fontId="39" fillId="0" borderId="14" xfId="0" applyNumberFormat="1" applyFont="1" applyFill="1" applyBorder="1" applyAlignment="1" applyProtection="1"/>
    <xf numFmtId="4" fontId="37" fillId="0" borderId="22" xfId="0" applyNumberFormat="1" applyFont="1" applyFill="1" applyBorder="1" applyAlignment="1" applyProtection="1"/>
    <xf numFmtId="0" fontId="19" fillId="0" borderId="14" xfId="0" applyNumberFormat="1" applyFont="1" applyFill="1" applyBorder="1" applyAlignment="1" applyProtection="1">
      <alignment wrapText="1"/>
    </xf>
    <xf numFmtId="0" fontId="40" fillId="18" borderId="21" xfId="0" applyNumberFormat="1" applyFont="1" applyFill="1" applyBorder="1" applyAlignment="1" applyProtection="1">
      <alignment horizontal="center"/>
    </xf>
    <xf numFmtId="0" fontId="40" fillId="18" borderId="14" xfId="0" applyNumberFormat="1" applyFont="1" applyFill="1" applyBorder="1" applyAlignment="1" applyProtection="1">
      <alignment wrapText="1"/>
    </xf>
    <xf numFmtId="4" fontId="37" fillId="0" borderId="18" xfId="0" applyNumberFormat="1" applyFont="1" applyFill="1" applyBorder="1" applyAlignment="1" applyProtection="1"/>
    <xf numFmtId="0" fontId="19" fillId="0" borderId="14" xfId="0" applyNumberFormat="1" applyFont="1" applyFill="1" applyBorder="1" applyAlignment="1" applyProtection="1">
      <alignment horizontal="center"/>
    </xf>
    <xf numFmtId="0" fontId="41" fillId="18" borderId="18" xfId="0" applyNumberFormat="1" applyFont="1" applyFill="1" applyBorder="1" applyAlignment="1" applyProtection="1">
      <alignment horizontal="center" vertical="center" wrapText="1"/>
    </xf>
    <xf numFmtId="4" fontId="40" fillId="0" borderId="14" xfId="0" applyNumberFormat="1" applyFont="1" applyFill="1" applyBorder="1" applyAlignment="1" applyProtection="1"/>
    <xf numFmtId="0" fontId="40" fillId="0" borderId="14" xfId="0" applyNumberFormat="1" applyFont="1" applyFill="1" applyBorder="1" applyAlignment="1" applyProtection="1"/>
    <xf numFmtId="4" fontId="42" fillId="0" borderId="14" xfId="0" applyNumberFormat="1" applyFont="1" applyFill="1" applyBorder="1" applyAlignment="1" applyProtection="1"/>
    <xf numFmtId="0" fontId="42" fillId="0" borderId="14" xfId="0" applyNumberFormat="1" applyFont="1" applyFill="1" applyBorder="1" applyAlignment="1" applyProtection="1"/>
    <xf numFmtId="4" fontId="42" fillId="18" borderId="14" xfId="0" applyNumberFormat="1" applyFont="1" applyFill="1" applyBorder="1" applyAlignment="1" applyProtection="1"/>
    <xf numFmtId="4" fontId="40" fillId="18" borderId="14" xfId="0" applyNumberFormat="1" applyFont="1" applyFill="1" applyBorder="1" applyAlignment="1" applyProtection="1"/>
    <xf numFmtId="4" fontId="42" fillId="0" borderId="18" xfId="0" applyNumberFormat="1" applyFont="1" applyFill="1" applyBorder="1" applyAlignment="1" applyProtection="1"/>
    <xf numFmtId="0" fontId="40" fillId="0" borderId="21" xfId="0" applyNumberFormat="1" applyFont="1" applyFill="1" applyBorder="1" applyAlignment="1" applyProtection="1">
      <alignment horizontal="center"/>
    </xf>
    <xf numFmtId="0" fontId="40" fillId="0" borderId="14" xfId="0" applyNumberFormat="1" applyFont="1" applyFill="1" applyBorder="1" applyAlignment="1" applyProtection="1">
      <alignment wrapText="1"/>
    </xf>
    <xf numFmtId="4" fontId="40" fillId="0" borderId="0" xfId="0" applyNumberFormat="1" applyFont="1" applyFill="1" applyBorder="1" applyAlignment="1" applyProtection="1"/>
    <xf numFmtId="0" fontId="42" fillId="0" borderId="21" xfId="0" applyNumberFormat="1" applyFont="1" applyFill="1" applyBorder="1" applyAlignment="1" applyProtection="1">
      <alignment horizontal="center"/>
    </xf>
    <xf numFmtId="0" fontId="42" fillId="0" borderId="14" xfId="0" applyNumberFormat="1" applyFont="1" applyFill="1" applyBorder="1" applyAlignment="1" applyProtection="1">
      <alignment wrapText="1"/>
    </xf>
    <xf numFmtId="0" fontId="42" fillId="18" borderId="21" xfId="0" applyNumberFormat="1" applyFont="1" applyFill="1" applyBorder="1" applyAlignment="1" applyProtection="1">
      <alignment horizontal="center"/>
    </xf>
    <xf numFmtId="0" fontId="42" fillId="18" borderId="14" xfId="0" applyNumberFormat="1" applyFont="1" applyFill="1" applyBorder="1" applyAlignment="1" applyProtection="1">
      <alignment wrapText="1"/>
    </xf>
    <xf numFmtId="0" fontId="19" fillId="0" borderId="0" xfId="0" applyNumberFormat="1" applyFont="1" applyFill="1" applyBorder="1" applyAlignment="1" applyProtection="1">
      <alignment horizontal="center"/>
    </xf>
    <xf numFmtId="0" fontId="37" fillId="0" borderId="0" xfId="0" applyNumberFormat="1" applyFont="1" applyFill="1" applyBorder="1" applyAlignment="1" applyProtection="1">
      <alignment wrapText="1"/>
    </xf>
    <xf numFmtId="4" fontId="37" fillId="0" borderId="0" xfId="0" applyNumberFormat="1" applyFont="1" applyFill="1" applyBorder="1" applyAlignment="1" applyProtection="1"/>
    <xf numFmtId="4" fontId="42" fillId="0" borderId="0" xfId="0" applyNumberFormat="1" applyFont="1" applyFill="1" applyBorder="1" applyAlignment="1" applyProtection="1"/>
    <xf numFmtId="0" fontId="42" fillId="0" borderId="0" xfId="0" applyNumberFormat="1" applyFont="1" applyFill="1" applyBorder="1" applyAlignment="1" applyProtection="1"/>
    <xf numFmtId="0" fontId="37" fillId="0" borderId="0" xfId="0" applyNumberFormat="1" applyFont="1" applyFill="1" applyBorder="1" applyAlignment="1" applyProtection="1"/>
    <xf numFmtId="0" fontId="37" fillId="0" borderId="14" xfId="0" applyNumberFormat="1" applyFont="1" applyFill="1" applyBorder="1" applyAlignment="1" applyProtection="1">
      <alignment horizontal="center"/>
    </xf>
    <xf numFmtId="4" fontId="44" fillId="18" borderId="14" xfId="0" applyNumberFormat="1" applyFont="1" applyFill="1" applyBorder="1" applyAlignment="1" applyProtection="1"/>
    <xf numFmtId="4" fontId="45" fillId="0" borderId="14" xfId="0" applyNumberFormat="1" applyFont="1" applyFill="1" applyBorder="1" applyAlignment="1" applyProtection="1"/>
    <xf numFmtId="4" fontId="44" fillId="0" borderId="14" xfId="0" applyNumberFormat="1" applyFont="1" applyFill="1" applyBorder="1" applyAlignment="1" applyProtection="1"/>
    <xf numFmtId="3" fontId="36" fillId="0" borderId="14" xfId="0" applyNumberFormat="1" applyFont="1" applyBorder="1" applyAlignment="1">
      <alignment vertical="center" wrapText="1"/>
    </xf>
    <xf numFmtId="0" fontId="18" fillId="0" borderId="0" xfId="0" applyNumberFormat="1" applyFont="1" applyFill="1" applyBorder="1" applyAlignment="1" applyProtection="1"/>
    <xf numFmtId="0" fontId="19" fillId="22" borderId="21" xfId="0" applyNumberFormat="1" applyFont="1" applyFill="1" applyBorder="1" applyAlignment="1" applyProtection="1">
      <alignment horizontal="center"/>
    </xf>
    <xf numFmtId="0" fontId="19" fillId="22" borderId="14" xfId="0" applyNumberFormat="1" applyFont="1" applyFill="1" applyBorder="1" applyAlignment="1" applyProtection="1">
      <alignment wrapText="1"/>
    </xf>
    <xf numFmtId="0" fontId="19" fillId="23" borderId="21" xfId="0" applyNumberFormat="1" applyFont="1" applyFill="1" applyBorder="1" applyAlignment="1" applyProtection="1">
      <alignment horizontal="center"/>
    </xf>
    <xf numFmtId="0" fontId="19" fillId="23" borderId="14" xfId="0" applyNumberFormat="1" applyFont="1" applyFill="1" applyBorder="1" applyAlignment="1" applyProtection="1">
      <alignment wrapText="1"/>
    </xf>
    <xf numFmtId="0" fontId="19" fillId="24" borderId="21" xfId="0" applyNumberFormat="1" applyFont="1" applyFill="1" applyBorder="1" applyAlignment="1" applyProtection="1">
      <alignment horizontal="center"/>
    </xf>
    <xf numFmtId="0" fontId="19" fillId="24" borderId="14" xfId="0" applyNumberFormat="1" applyFont="1" applyFill="1" applyBorder="1" applyAlignment="1" applyProtection="1">
      <alignment wrapText="1"/>
    </xf>
    <xf numFmtId="0" fontId="19" fillId="25" borderId="21" xfId="0" applyNumberFormat="1" applyFont="1" applyFill="1" applyBorder="1" applyAlignment="1" applyProtection="1">
      <alignment horizontal="center"/>
    </xf>
    <xf numFmtId="0" fontId="19" fillId="25" borderId="14" xfId="0" applyNumberFormat="1" applyFont="1" applyFill="1" applyBorder="1" applyAlignment="1" applyProtection="1">
      <alignment wrapText="1"/>
    </xf>
    <xf numFmtId="0" fontId="19" fillId="26" borderId="21" xfId="0" applyNumberFormat="1" applyFont="1" applyFill="1" applyBorder="1" applyAlignment="1" applyProtection="1">
      <alignment horizontal="center"/>
    </xf>
    <xf numFmtId="0" fontId="19" fillId="26" borderId="14" xfId="0" applyNumberFormat="1" applyFont="1" applyFill="1" applyBorder="1" applyAlignment="1" applyProtection="1">
      <alignment wrapText="1"/>
    </xf>
    <xf numFmtId="0" fontId="19" fillId="27" borderId="21" xfId="0" applyNumberFormat="1" applyFont="1" applyFill="1" applyBorder="1" applyAlignment="1" applyProtection="1">
      <alignment horizontal="center"/>
    </xf>
    <xf numFmtId="0" fontId="19" fillId="27" borderId="14" xfId="0" applyNumberFormat="1" applyFont="1" applyFill="1" applyBorder="1" applyAlignment="1" applyProtection="1">
      <alignment wrapText="1"/>
    </xf>
    <xf numFmtId="0" fontId="19" fillId="28" borderId="21" xfId="0" applyNumberFormat="1" applyFont="1" applyFill="1" applyBorder="1" applyAlignment="1" applyProtection="1">
      <alignment horizontal="center"/>
    </xf>
    <xf numFmtId="0" fontId="19" fillId="28" borderId="14" xfId="0" applyNumberFormat="1" applyFont="1" applyFill="1" applyBorder="1" applyAlignment="1" applyProtection="1">
      <alignment wrapText="1"/>
    </xf>
    <xf numFmtId="0" fontId="19" fillId="27" borderId="21" xfId="0" applyNumberFormat="1" applyFont="1" applyFill="1" applyBorder="1" applyAlignment="1" applyProtection="1">
      <alignment horizontal="left"/>
    </xf>
    <xf numFmtId="0" fontId="19" fillId="27" borderId="14" xfId="0" applyNumberFormat="1" applyFont="1" applyFill="1" applyBorder="1" applyAlignment="1" applyProtection="1"/>
    <xf numFmtId="0" fontId="19" fillId="25" borderId="14" xfId="0" applyNumberFormat="1" applyFont="1" applyFill="1" applyBorder="1" applyAlignment="1" applyProtection="1">
      <alignment horizontal="center"/>
    </xf>
    <xf numFmtId="0" fontId="46" fillId="28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7" fillId="18" borderId="14" xfId="0" applyNumberFormat="1" applyFont="1" applyFill="1" applyBorder="1" applyAlignment="1" applyProtection="1">
      <alignment horizontal="center" vertical="center" wrapText="1"/>
    </xf>
    <xf numFmtId="0" fontId="47" fillId="18" borderId="26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37" fillId="0" borderId="28" xfId="0" applyNumberFormat="1" applyFont="1" applyFill="1" applyBorder="1" applyAlignment="1" applyProtection="1">
      <alignment horizontal="center"/>
    </xf>
    <xf numFmtId="0" fontId="37" fillId="0" borderId="25" xfId="0" applyNumberFormat="1" applyFont="1" applyFill="1" applyBorder="1" applyAlignment="1" applyProtection="1">
      <alignment horizontal="center"/>
    </xf>
    <xf numFmtId="0" fontId="37" fillId="0" borderId="18" xfId="0" applyNumberFormat="1" applyFont="1" applyFill="1" applyBorder="1" applyAlignment="1" applyProtection="1">
      <alignment wrapText="1"/>
    </xf>
    <xf numFmtId="4" fontId="19" fillId="0" borderId="18" xfId="0" applyNumberFormat="1" applyFont="1" applyFill="1" applyBorder="1" applyAlignment="1" applyProtection="1"/>
    <xf numFmtId="0" fontId="19" fillId="18" borderId="27" xfId="0" applyNumberFormat="1" applyFont="1" applyFill="1" applyBorder="1" applyAlignment="1" applyProtection="1">
      <alignment horizontal="center"/>
    </xf>
    <xf numFmtId="0" fontId="19" fillId="18" borderId="31" xfId="0" applyNumberFormat="1" applyFont="1" applyFill="1" applyBorder="1" applyAlignment="1" applyProtection="1">
      <alignment wrapText="1"/>
    </xf>
    <xf numFmtId="4" fontId="19" fillId="0" borderId="31" xfId="0" applyNumberFormat="1" applyFont="1" applyFill="1" applyBorder="1" applyAlignment="1" applyProtection="1"/>
    <xf numFmtId="0" fontId="42" fillId="0" borderId="31" xfId="0" applyNumberFormat="1" applyFont="1" applyFill="1" applyBorder="1" applyAlignment="1" applyProtection="1"/>
    <xf numFmtId="4" fontId="42" fillId="0" borderId="31" xfId="0" applyNumberFormat="1" applyFont="1" applyFill="1" applyBorder="1" applyAlignment="1" applyProtection="1"/>
    <xf numFmtId="4" fontId="45" fillId="0" borderId="31" xfId="0" applyNumberFormat="1" applyFont="1" applyFill="1" applyBorder="1" applyAlignment="1" applyProtection="1"/>
    <xf numFmtId="0" fontId="37" fillId="0" borderId="31" xfId="0" applyNumberFormat="1" applyFont="1" applyFill="1" applyBorder="1" applyAlignment="1" applyProtection="1"/>
    <xf numFmtId="0" fontId="37" fillId="0" borderId="0" xfId="0" applyNumberFormat="1" applyFont="1" applyFill="1" applyBorder="1" applyAlignment="1" applyProtection="1">
      <alignment horizontal="center"/>
    </xf>
    <xf numFmtId="4" fontId="19" fillId="0" borderId="0" xfId="0" applyNumberFormat="1" applyFont="1" applyFill="1" applyBorder="1" applyAlignment="1" applyProtection="1"/>
    <xf numFmtId="0" fontId="19" fillId="22" borderId="0" xfId="0" applyNumberFormat="1" applyFont="1" applyFill="1" applyBorder="1" applyAlignment="1" applyProtection="1">
      <alignment horizontal="center"/>
    </xf>
    <xf numFmtId="0" fontId="19" fillId="22" borderId="0" xfId="0" applyNumberFormat="1" applyFont="1" applyFill="1" applyBorder="1" applyAlignment="1" applyProtection="1">
      <alignment wrapText="1"/>
    </xf>
    <xf numFmtId="4" fontId="45" fillId="0" borderId="0" xfId="0" applyNumberFormat="1" applyFont="1" applyFill="1" applyBorder="1" applyAlignment="1" applyProtection="1"/>
    <xf numFmtId="0" fontId="19" fillId="22" borderId="28" xfId="0" applyNumberFormat="1" applyFont="1" applyFill="1" applyBorder="1" applyAlignment="1" applyProtection="1">
      <alignment wrapText="1"/>
    </xf>
    <xf numFmtId="0" fontId="37" fillId="22" borderId="28" xfId="0" applyNumberFormat="1" applyFont="1" applyFill="1" applyBorder="1" applyAlignment="1" applyProtection="1">
      <alignment horizontal="left"/>
    </xf>
    <xf numFmtId="0" fontId="18" fillId="0" borderId="0" xfId="0" applyNumberFormat="1" applyFont="1" applyFill="1" applyBorder="1" applyAlignment="1" applyProtection="1"/>
    <xf numFmtId="0" fontId="19" fillId="27" borderId="21" xfId="0" applyNumberFormat="1" applyFont="1" applyFill="1" applyBorder="1" applyAlignment="1" applyProtection="1">
      <alignment horizontal="center" wrapText="1"/>
    </xf>
    <xf numFmtId="0" fontId="19" fillId="22" borderId="14" xfId="0" applyNumberFormat="1" applyFont="1" applyFill="1" applyBorder="1" applyAlignment="1" applyProtection="1">
      <alignment horizontal="center"/>
    </xf>
    <xf numFmtId="0" fontId="48" fillId="30" borderId="27" xfId="0" applyNumberFormat="1" applyFont="1" applyFill="1" applyBorder="1" applyAlignment="1" applyProtection="1">
      <alignment horizontal="center"/>
    </xf>
    <xf numFmtId="0" fontId="49" fillId="30" borderId="20" xfId="0" applyNumberFormat="1" applyFont="1" applyFill="1" applyBorder="1" applyAlignment="1" applyProtection="1">
      <alignment wrapText="1"/>
    </xf>
    <xf numFmtId="0" fontId="50" fillId="31" borderId="21" xfId="0" applyNumberFormat="1" applyFont="1" applyFill="1" applyBorder="1" applyAlignment="1" applyProtection="1">
      <alignment horizontal="center"/>
    </xf>
    <xf numFmtId="0" fontId="50" fillId="31" borderId="14" xfId="0" applyNumberFormat="1" applyFont="1" applyFill="1" applyBorder="1" applyAlignment="1" applyProtection="1">
      <alignment wrapText="1"/>
    </xf>
    <xf numFmtId="0" fontId="50" fillId="32" borderId="21" xfId="0" applyNumberFormat="1" applyFont="1" applyFill="1" applyBorder="1" applyAlignment="1" applyProtection="1">
      <alignment horizontal="center"/>
    </xf>
    <xf numFmtId="0" fontId="50" fillId="32" borderId="14" xfId="0" applyNumberFormat="1" applyFont="1" applyFill="1" applyBorder="1" applyAlignment="1" applyProtection="1">
      <alignment wrapText="1"/>
    </xf>
    <xf numFmtId="0" fontId="48" fillId="33" borderId="21" xfId="0" applyNumberFormat="1" applyFont="1" applyFill="1" applyBorder="1" applyAlignment="1" applyProtection="1">
      <alignment horizontal="center" wrapText="1"/>
    </xf>
    <xf numFmtId="0" fontId="51" fillId="33" borderId="14" xfId="0" applyNumberFormat="1" applyFont="1" applyFill="1" applyBorder="1" applyAlignment="1" applyProtection="1">
      <alignment wrapText="1"/>
    </xf>
    <xf numFmtId="0" fontId="17" fillId="27" borderId="14" xfId="0" applyNumberFormat="1" applyFont="1" applyFill="1" applyBorder="1" applyAlignment="1" applyProtection="1">
      <alignment wrapText="1"/>
    </xf>
    <xf numFmtId="4" fontId="19" fillId="24" borderId="14" xfId="0" applyNumberFormat="1" applyFont="1" applyFill="1" applyBorder="1" applyAlignment="1" applyProtection="1"/>
    <xf numFmtId="4" fontId="40" fillId="24" borderId="14" xfId="0" applyNumberFormat="1" applyFont="1" applyFill="1" applyBorder="1" applyAlignment="1" applyProtection="1"/>
    <xf numFmtId="4" fontId="45" fillId="24" borderId="14" xfId="0" applyNumberFormat="1" applyFont="1" applyFill="1" applyBorder="1" applyAlignment="1" applyProtection="1"/>
    <xf numFmtId="0" fontId="37" fillId="24" borderId="14" xfId="0" applyNumberFormat="1" applyFont="1" applyFill="1" applyBorder="1" applyAlignment="1" applyProtection="1"/>
    <xf numFmtId="0" fontId="42" fillId="24" borderId="14" xfId="0" applyNumberFormat="1" applyFont="1" applyFill="1" applyBorder="1" applyAlignment="1" applyProtection="1"/>
    <xf numFmtId="4" fontId="42" fillId="24" borderId="14" xfId="0" applyNumberFormat="1" applyFont="1" applyFill="1" applyBorder="1" applyAlignment="1" applyProtection="1"/>
    <xf numFmtId="4" fontId="37" fillId="24" borderId="14" xfId="0" applyNumberFormat="1" applyFont="1" applyFill="1" applyBorder="1" applyAlignment="1" applyProtection="1"/>
    <xf numFmtId="4" fontId="19" fillId="23" borderId="14" xfId="0" applyNumberFormat="1" applyFont="1" applyFill="1" applyBorder="1" applyAlignment="1" applyProtection="1"/>
    <xf numFmtId="4" fontId="40" fillId="23" borderId="14" xfId="0" applyNumberFormat="1" applyFont="1" applyFill="1" applyBorder="1" applyAlignment="1" applyProtection="1"/>
    <xf numFmtId="4" fontId="45" fillId="23" borderId="14" xfId="0" applyNumberFormat="1" applyFont="1" applyFill="1" applyBorder="1" applyAlignment="1" applyProtection="1"/>
    <xf numFmtId="0" fontId="40" fillId="23" borderId="14" xfId="0" applyNumberFormat="1" applyFont="1" applyFill="1" applyBorder="1" applyAlignment="1" applyProtection="1"/>
    <xf numFmtId="0" fontId="19" fillId="23" borderId="14" xfId="0" applyNumberFormat="1" applyFont="1" applyFill="1" applyBorder="1" applyAlignment="1" applyProtection="1"/>
    <xf numFmtId="0" fontId="37" fillId="23" borderId="14" xfId="0" applyNumberFormat="1" applyFont="1" applyFill="1" applyBorder="1" applyAlignment="1" applyProtection="1"/>
    <xf numFmtId="0" fontId="42" fillId="23" borderId="14" xfId="0" applyNumberFormat="1" applyFont="1" applyFill="1" applyBorder="1" applyAlignment="1" applyProtection="1"/>
    <xf numFmtId="4" fontId="42" fillId="23" borderId="14" xfId="0" applyNumberFormat="1" applyFont="1" applyFill="1" applyBorder="1" applyAlignment="1" applyProtection="1"/>
    <xf numFmtId="4" fontId="39" fillId="23" borderId="14" xfId="0" applyNumberFormat="1" applyFont="1" applyFill="1" applyBorder="1" applyAlignment="1" applyProtection="1"/>
    <xf numFmtId="4" fontId="37" fillId="23" borderId="14" xfId="0" applyNumberFormat="1" applyFont="1" applyFill="1" applyBorder="1" applyAlignment="1" applyProtection="1"/>
    <xf numFmtId="4" fontId="44" fillId="23" borderId="14" xfId="0" applyNumberFormat="1" applyFont="1" applyFill="1" applyBorder="1" applyAlignment="1" applyProtection="1"/>
    <xf numFmtId="4" fontId="19" fillId="25" borderId="14" xfId="0" applyNumberFormat="1" applyFont="1" applyFill="1" applyBorder="1" applyAlignment="1" applyProtection="1"/>
    <xf numFmtId="4" fontId="40" fillId="25" borderId="14" xfId="0" applyNumberFormat="1" applyFont="1" applyFill="1" applyBorder="1" applyAlignment="1" applyProtection="1"/>
    <xf numFmtId="4" fontId="45" fillId="25" borderId="14" xfId="0" applyNumberFormat="1" applyFont="1" applyFill="1" applyBorder="1" applyAlignment="1" applyProtection="1"/>
    <xf numFmtId="0" fontId="19" fillId="25" borderId="14" xfId="0" applyNumberFormat="1" applyFont="1" applyFill="1" applyBorder="1" applyAlignment="1" applyProtection="1"/>
    <xf numFmtId="0" fontId="37" fillId="25" borderId="14" xfId="0" applyNumberFormat="1" applyFont="1" applyFill="1" applyBorder="1" applyAlignment="1" applyProtection="1"/>
    <xf numFmtId="0" fontId="42" fillId="25" borderId="14" xfId="0" applyNumberFormat="1" applyFont="1" applyFill="1" applyBorder="1" applyAlignment="1" applyProtection="1"/>
    <xf numFmtId="4" fontId="39" fillId="25" borderId="14" xfId="0" applyNumberFormat="1" applyFont="1" applyFill="1" applyBorder="1" applyAlignment="1" applyProtection="1"/>
    <xf numFmtId="4" fontId="42" fillId="25" borderId="14" xfId="0" applyNumberFormat="1" applyFont="1" applyFill="1" applyBorder="1" applyAlignment="1" applyProtection="1"/>
    <xf numFmtId="4" fontId="37" fillId="25" borderId="14" xfId="0" applyNumberFormat="1" applyFont="1" applyFill="1" applyBorder="1" applyAlignment="1" applyProtection="1"/>
    <xf numFmtId="4" fontId="44" fillId="25" borderId="14" xfId="0" applyNumberFormat="1" applyFont="1" applyFill="1" applyBorder="1" applyAlignment="1" applyProtection="1"/>
    <xf numFmtId="4" fontId="19" fillId="29" borderId="14" xfId="0" applyNumberFormat="1" applyFont="1" applyFill="1" applyBorder="1" applyAlignment="1" applyProtection="1"/>
    <xf numFmtId="4" fontId="40" fillId="29" borderId="14" xfId="0" applyNumberFormat="1" applyFont="1" applyFill="1" applyBorder="1" applyAlignment="1" applyProtection="1"/>
    <xf numFmtId="4" fontId="45" fillId="29" borderId="14" xfId="0" applyNumberFormat="1" applyFont="1" applyFill="1" applyBorder="1" applyAlignment="1" applyProtection="1"/>
    <xf numFmtId="4" fontId="19" fillId="28" borderId="14" xfId="0" applyNumberFormat="1" applyFont="1" applyFill="1" applyBorder="1" applyAlignment="1" applyProtection="1"/>
    <xf numFmtId="0" fontId="19" fillId="28" borderId="14" xfId="0" applyNumberFormat="1" applyFont="1" applyFill="1" applyBorder="1" applyAlignment="1" applyProtection="1"/>
    <xf numFmtId="4" fontId="40" fillId="28" borderId="14" xfId="0" applyNumberFormat="1" applyFont="1" applyFill="1" applyBorder="1" applyAlignment="1" applyProtection="1"/>
    <xf numFmtId="0" fontId="40" fillId="28" borderId="14" xfId="0" applyNumberFormat="1" applyFont="1" applyFill="1" applyBorder="1" applyAlignment="1" applyProtection="1"/>
    <xf numFmtId="0" fontId="37" fillId="28" borderId="14" xfId="0" applyNumberFormat="1" applyFont="1" applyFill="1" applyBorder="1" applyAlignment="1" applyProtection="1"/>
    <xf numFmtId="0" fontId="42" fillId="28" borderId="14" xfId="0" applyNumberFormat="1" applyFont="1" applyFill="1" applyBorder="1" applyAlignment="1" applyProtection="1"/>
    <xf numFmtId="4" fontId="42" fillId="28" borderId="14" xfId="0" applyNumberFormat="1" applyFont="1" applyFill="1" applyBorder="1" applyAlignment="1" applyProtection="1"/>
    <xf numFmtId="4" fontId="44" fillId="28" borderId="14" xfId="0" applyNumberFormat="1" applyFont="1" applyFill="1" applyBorder="1" applyAlignment="1" applyProtection="1"/>
    <xf numFmtId="4" fontId="39" fillId="28" borderId="14" xfId="0" applyNumberFormat="1" applyFont="1" applyFill="1" applyBorder="1" applyAlignment="1" applyProtection="1"/>
    <xf numFmtId="4" fontId="37" fillId="28" borderId="14" xfId="0" applyNumberFormat="1" applyFont="1" applyFill="1" applyBorder="1" applyAlignment="1" applyProtection="1"/>
    <xf numFmtId="4" fontId="19" fillId="27" borderId="14" xfId="0" applyNumberFormat="1" applyFont="1" applyFill="1" applyBorder="1" applyAlignment="1" applyProtection="1"/>
    <xf numFmtId="4" fontId="37" fillId="27" borderId="14" xfId="0" applyNumberFormat="1" applyFont="1" applyFill="1" applyBorder="1" applyAlignment="1" applyProtection="1"/>
    <xf numFmtId="4" fontId="40" fillId="27" borderId="14" xfId="0" applyNumberFormat="1" applyFont="1" applyFill="1" applyBorder="1" applyAlignment="1" applyProtection="1"/>
    <xf numFmtId="0" fontId="40" fillId="27" borderId="14" xfId="0" applyNumberFormat="1" applyFont="1" applyFill="1" applyBorder="1" applyAlignment="1" applyProtection="1"/>
    <xf numFmtId="4" fontId="42" fillId="27" borderId="14" xfId="0" applyNumberFormat="1" applyFont="1" applyFill="1" applyBorder="1" applyAlignment="1" applyProtection="1"/>
    <xf numFmtId="0" fontId="42" fillId="27" borderId="14" xfId="0" applyNumberFormat="1" applyFont="1" applyFill="1" applyBorder="1" applyAlignment="1" applyProtection="1"/>
    <xf numFmtId="0" fontId="37" fillId="27" borderId="14" xfId="0" applyNumberFormat="1" applyFont="1" applyFill="1" applyBorder="1" applyAlignment="1" applyProtection="1"/>
    <xf numFmtId="4" fontId="37" fillId="27" borderId="22" xfId="0" applyNumberFormat="1" applyFont="1" applyFill="1" applyBorder="1" applyAlignment="1" applyProtection="1"/>
    <xf numFmtId="4" fontId="44" fillId="27" borderId="14" xfId="0" applyNumberFormat="1" applyFont="1" applyFill="1" applyBorder="1" applyAlignment="1" applyProtection="1"/>
    <xf numFmtId="4" fontId="39" fillId="27" borderId="14" xfId="0" applyNumberFormat="1" applyFont="1" applyFill="1" applyBorder="1" applyAlignment="1" applyProtection="1"/>
    <xf numFmtId="4" fontId="19" fillId="22" borderId="14" xfId="0" applyNumberFormat="1" applyFont="1" applyFill="1" applyBorder="1" applyAlignment="1" applyProtection="1"/>
    <xf numFmtId="0" fontId="37" fillId="22" borderId="14" xfId="0" applyNumberFormat="1" applyFont="1" applyFill="1" applyBorder="1" applyAlignment="1" applyProtection="1"/>
    <xf numFmtId="0" fontId="42" fillId="22" borderId="14" xfId="0" applyNumberFormat="1" applyFont="1" applyFill="1" applyBorder="1" applyAlignment="1" applyProtection="1"/>
    <xf numFmtId="4" fontId="42" fillId="22" borderId="14" xfId="0" applyNumberFormat="1" applyFont="1" applyFill="1" applyBorder="1" applyAlignment="1" applyProtection="1"/>
    <xf numFmtId="4" fontId="37" fillId="22" borderId="14" xfId="0" applyNumberFormat="1" applyFont="1" applyFill="1" applyBorder="1" applyAlignment="1" applyProtection="1"/>
    <xf numFmtId="4" fontId="19" fillId="0" borderId="20" xfId="0" applyNumberFormat="1" applyFont="1" applyFill="1" applyBorder="1" applyAlignment="1" applyProtection="1"/>
    <xf numFmtId="0" fontId="17" fillId="24" borderId="14" xfId="0" applyNumberFormat="1" applyFont="1" applyFill="1" applyBorder="1" applyAlignment="1" applyProtection="1">
      <alignment wrapText="1"/>
    </xf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4" fontId="52" fillId="0" borderId="14" xfId="0" applyNumberFormat="1" applyFont="1" applyFill="1" applyBorder="1" applyAlignment="1" applyProtection="1"/>
    <xf numFmtId="0" fontId="37" fillId="22" borderId="21" xfId="0" applyNumberFormat="1" applyFont="1" applyFill="1" applyBorder="1" applyAlignment="1" applyProtection="1">
      <alignment horizontal="center"/>
    </xf>
    <xf numFmtId="4" fontId="53" fillId="0" borderId="14" xfId="0" applyNumberFormat="1" applyFont="1" applyFill="1" applyBorder="1" applyAlignment="1" applyProtection="1"/>
    <xf numFmtId="0" fontId="37" fillId="18" borderId="21" xfId="0" applyNumberFormat="1" applyFont="1" applyFill="1" applyBorder="1" applyAlignment="1" applyProtection="1">
      <alignment horizontal="center"/>
    </xf>
    <xf numFmtId="0" fontId="18" fillId="34" borderId="0" xfId="0" applyNumberFormat="1" applyFont="1" applyFill="1" applyBorder="1" applyAlignment="1" applyProtection="1"/>
    <xf numFmtId="0" fontId="19" fillId="34" borderId="14" xfId="0" applyNumberFormat="1" applyFont="1" applyFill="1" applyBorder="1" applyAlignment="1" applyProtection="1">
      <alignment horizontal="center"/>
    </xf>
    <xf numFmtId="0" fontId="37" fillId="34" borderId="14" xfId="0" applyNumberFormat="1" applyFont="1" applyFill="1" applyBorder="1" applyAlignment="1" applyProtection="1">
      <alignment wrapText="1"/>
    </xf>
    <xf numFmtId="4" fontId="37" fillId="34" borderId="14" xfId="0" applyNumberFormat="1" applyFont="1" applyFill="1" applyBorder="1" applyAlignment="1" applyProtection="1"/>
    <xf numFmtId="0" fontId="42" fillId="34" borderId="14" xfId="0" applyNumberFormat="1" applyFont="1" applyFill="1" applyBorder="1" applyAlignment="1" applyProtection="1"/>
    <xf numFmtId="0" fontId="37" fillId="34" borderId="14" xfId="0" applyNumberFormat="1" applyFont="1" applyFill="1" applyBorder="1" applyAlignment="1" applyProtection="1"/>
    <xf numFmtId="4" fontId="19" fillId="34" borderId="14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4" fontId="39" fillId="22" borderId="14" xfId="0" applyNumberFormat="1" applyFont="1" applyFill="1" applyBorder="1" applyAlignment="1" applyProtection="1"/>
    <xf numFmtId="4" fontId="40" fillId="22" borderId="14" xfId="0" applyNumberFormat="1" applyFont="1" applyFill="1" applyBorder="1" applyAlignment="1" applyProtection="1"/>
    <xf numFmtId="4" fontId="53" fillId="28" borderId="14" xfId="0" applyNumberFormat="1" applyFont="1" applyFill="1" applyBorder="1" applyAlignment="1" applyProtection="1"/>
    <xf numFmtId="4" fontId="53" fillId="27" borderId="14" xfId="0" applyNumberFormat="1" applyFont="1" applyFill="1" applyBorder="1" applyAlignment="1" applyProtection="1"/>
    <xf numFmtId="4" fontId="40" fillId="35" borderId="14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4" fontId="19" fillId="35" borderId="14" xfId="0" applyNumberFormat="1" applyFont="1" applyFill="1" applyBorder="1" applyAlignment="1" applyProtection="1"/>
    <xf numFmtId="0" fontId="19" fillId="0" borderId="28" xfId="0" applyNumberFormat="1" applyFont="1" applyFill="1" applyBorder="1" applyAlignment="1" applyProtection="1">
      <alignment horizontal="center"/>
    </xf>
    <xf numFmtId="0" fontId="18" fillId="27" borderId="0" xfId="0" applyNumberFormat="1" applyFont="1" applyFill="1" applyBorder="1" applyAlignment="1" applyProtection="1"/>
    <xf numFmtId="0" fontId="56" fillId="0" borderId="20" xfId="0" applyFont="1" applyBorder="1" applyAlignment="1">
      <alignment vertical="center" wrapText="1"/>
    </xf>
    <xf numFmtId="3" fontId="57" fillId="0" borderId="14" xfId="0" applyNumberFormat="1" applyFont="1" applyBorder="1"/>
    <xf numFmtId="3" fontId="15" fillId="0" borderId="11" xfId="0" applyNumberFormat="1" applyFont="1" applyBorder="1"/>
    <xf numFmtId="0" fontId="42" fillId="35" borderId="14" xfId="0" applyNumberFormat="1" applyFont="1" applyFill="1" applyBorder="1" applyAlignment="1" applyProtection="1"/>
    <xf numFmtId="4" fontId="42" fillId="35" borderId="14" xfId="0" applyNumberFormat="1" applyFont="1" applyFill="1" applyBorder="1" applyAlignment="1" applyProtection="1"/>
    <xf numFmtId="3" fontId="36" fillId="0" borderId="14" xfId="0" applyNumberFormat="1" applyFont="1" applyBorder="1"/>
    <xf numFmtId="3" fontId="36" fillId="0" borderId="24" xfId="0" applyNumberFormat="1" applyFont="1" applyBorder="1"/>
    <xf numFmtId="3" fontId="36" fillId="0" borderId="11" xfId="0" applyNumberFormat="1" applyFont="1" applyBorder="1"/>
    <xf numFmtId="3" fontId="40" fillId="0" borderId="14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58" fillId="0" borderId="14" xfId="0" applyFont="1" applyBorder="1" applyAlignment="1">
      <alignment vertical="center" wrapText="1"/>
    </xf>
    <xf numFmtId="0" fontId="19" fillId="29" borderId="14" xfId="0" applyNumberFormat="1" applyFont="1" applyFill="1" applyBorder="1" applyAlignment="1" applyProtection="1">
      <alignment horizontal="center"/>
    </xf>
    <xf numFmtId="0" fontId="19" fillId="29" borderId="14" xfId="0" applyNumberFormat="1" applyFont="1" applyFill="1" applyBorder="1" applyAlignment="1" applyProtection="1">
      <alignment wrapText="1"/>
    </xf>
    <xf numFmtId="0" fontId="19" fillId="29" borderId="14" xfId="0" applyNumberFormat="1" applyFont="1" applyFill="1" applyBorder="1" applyAlignment="1" applyProtection="1"/>
    <xf numFmtId="0" fontId="59" fillId="0" borderId="0" xfId="0" applyNumberFormat="1" applyFont="1" applyFill="1" applyBorder="1" applyAlignment="1" applyProtection="1">
      <alignment wrapText="1"/>
    </xf>
    <xf numFmtId="0" fontId="53" fillId="23" borderId="21" xfId="0" applyNumberFormat="1" applyFont="1" applyFill="1" applyBorder="1" applyAlignment="1" applyProtection="1">
      <alignment horizontal="center"/>
    </xf>
    <xf numFmtId="0" fontId="53" fillId="23" borderId="14" xfId="0" applyNumberFormat="1" applyFont="1" applyFill="1" applyBorder="1" applyAlignment="1" applyProtection="1">
      <alignment wrapText="1"/>
    </xf>
    <xf numFmtId="4" fontId="53" fillId="23" borderId="14" xfId="0" applyNumberFormat="1" applyFont="1" applyFill="1" applyBorder="1" applyAlignment="1" applyProtection="1"/>
    <xf numFmtId="4" fontId="52" fillId="23" borderId="14" xfId="0" applyNumberFormat="1" applyFont="1" applyFill="1" applyBorder="1" applyAlignment="1" applyProtection="1"/>
    <xf numFmtId="0" fontId="52" fillId="23" borderId="14" xfId="0" applyNumberFormat="1" applyFont="1" applyFill="1" applyBorder="1" applyAlignment="1" applyProtection="1"/>
    <xf numFmtId="0" fontId="53" fillId="35" borderId="21" xfId="0" applyNumberFormat="1" applyFont="1" applyFill="1" applyBorder="1" applyAlignment="1" applyProtection="1">
      <alignment horizontal="center"/>
    </xf>
    <xf numFmtId="0" fontId="53" fillId="35" borderId="14" xfId="0" applyNumberFormat="1" applyFont="1" applyFill="1" applyBorder="1" applyAlignment="1" applyProtection="1">
      <alignment wrapText="1"/>
    </xf>
    <xf numFmtId="4" fontId="52" fillId="35" borderId="14" xfId="0" applyNumberFormat="1" applyFont="1" applyFill="1" applyBorder="1" applyAlignment="1" applyProtection="1"/>
    <xf numFmtId="4" fontId="53" fillId="35" borderId="14" xfId="0" applyNumberFormat="1" applyFont="1" applyFill="1" applyBorder="1" applyAlignment="1" applyProtection="1"/>
    <xf numFmtId="0" fontId="52" fillId="35" borderId="14" xfId="0" applyNumberFormat="1" applyFont="1" applyFill="1" applyBorder="1" applyAlignment="1" applyProtection="1"/>
    <xf numFmtId="0" fontId="19" fillId="35" borderId="21" xfId="0" applyNumberFormat="1" applyFont="1" applyFill="1" applyBorder="1" applyAlignment="1" applyProtection="1">
      <alignment horizontal="center"/>
    </xf>
    <xf numFmtId="0" fontId="19" fillId="35" borderId="14" xfId="0" applyNumberFormat="1" applyFont="1" applyFill="1" applyBorder="1" applyAlignment="1" applyProtection="1">
      <alignment wrapText="1"/>
    </xf>
    <xf numFmtId="4" fontId="37" fillId="35" borderId="14" xfId="0" applyNumberFormat="1" applyFont="1" applyFill="1" applyBorder="1" applyAlignment="1" applyProtection="1"/>
    <xf numFmtId="4" fontId="53" fillId="24" borderId="14" xfId="0" applyNumberFormat="1" applyFont="1" applyFill="1" applyBorder="1" applyAlignment="1" applyProtection="1"/>
    <xf numFmtId="4" fontId="53" fillId="22" borderId="14" xfId="0" applyNumberFormat="1" applyFont="1" applyFill="1" applyBorder="1" applyAlignment="1" applyProtection="1"/>
    <xf numFmtId="4" fontId="53" fillId="36" borderId="14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9" fillId="22" borderId="21" xfId="0" applyNumberFormat="1" applyFont="1" applyFill="1" applyBorder="1" applyAlignment="1" applyProtection="1">
      <alignment horizontal="left"/>
    </xf>
    <xf numFmtId="0" fontId="19" fillId="22" borderId="28" xfId="0" applyNumberFormat="1" applyFont="1" applyFill="1" applyBorder="1" applyAlignment="1" applyProtection="1">
      <alignment horizontal="left"/>
    </xf>
    <xf numFmtId="0" fontId="19" fillId="28" borderId="28" xfId="0" applyNumberFormat="1" applyFont="1" applyFill="1" applyBorder="1" applyAlignment="1" applyProtection="1">
      <alignment horizontal="left"/>
    </xf>
    <xf numFmtId="0" fontId="20" fillId="28" borderId="0" xfId="0" applyNumberFormat="1" applyFont="1" applyFill="1" applyBorder="1" applyAlignment="1" applyProtection="1">
      <alignment horizontal="center"/>
    </xf>
    <xf numFmtId="0" fontId="42" fillId="24" borderId="21" xfId="0" applyNumberFormat="1" applyFont="1" applyFill="1" applyBorder="1" applyAlignment="1" applyProtection="1">
      <alignment horizontal="center"/>
    </xf>
    <xf numFmtId="0" fontId="42" fillId="24" borderId="14" xfId="0" applyNumberFormat="1" applyFont="1" applyFill="1" applyBorder="1" applyAlignment="1" applyProtection="1">
      <alignment wrapText="1"/>
    </xf>
    <xf numFmtId="0" fontId="18" fillId="22" borderId="0" xfId="0" applyNumberFormat="1" applyFont="1" applyFill="1" applyBorder="1" applyAlignment="1" applyProtection="1"/>
    <xf numFmtId="0" fontId="60" fillId="0" borderId="14" xfId="38" applyFont="1" applyFill="1" applyBorder="1" applyAlignment="1">
      <alignment horizontal="left" vertical="center" wrapText="1"/>
    </xf>
    <xf numFmtId="3" fontId="19" fillId="0" borderId="14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3" fontId="37" fillId="0" borderId="14" xfId="0" applyNumberFormat="1" applyFont="1" applyFill="1" applyBorder="1" applyAlignment="1" applyProtection="1"/>
    <xf numFmtId="3" fontId="37" fillId="0" borderId="0" xfId="0" applyNumberFormat="1" applyFont="1" applyFill="1" applyBorder="1" applyAlignment="1" applyProtection="1"/>
    <xf numFmtId="3" fontId="37" fillId="34" borderId="14" xfId="0" applyNumberFormat="1" applyFont="1" applyFill="1" applyBorder="1" applyAlignment="1" applyProtection="1"/>
    <xf numFmtId="3" fontId="37" fillId="28" borderId="14" xfId="0" applyNumberFormat="1" applyFont="1" applyFill="1" applyBorder="1" applyAlignment="1" applyProtection="1"/>
    <xf numFmtId="3" fontId="37" fillId="27" borderId="14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1" fontId="36" fillId="0" borderId="20" xfId="0" applyNumberFormat="1" applyFont="1" applyBorder="1" applyAlignment="1">
      <alignment vertical="center" wrapText="1"/>
    </xf>
    <xf numFmtId="1" fontId="36" fillId="0" borderId="27" xfId="0" applyNumberFormat="1" applyFont="1" applyFill="1" applyBorder="1" applyAlignment="1">
      <alignment horizontal="left" wrapText="1"/>
    </xf>
    <xf numFmtId="0" fontId="36" fillId="0" borderId="31" xfId="0" applyFont="1" applyBorder="1" applyAlignment="1">
      <alignment vertical="center" wrapText="1"/>
    </xf>
    <xf numFmtId="1" fontId="15" fillId="0" borderId="32" xfId="0" applyNumberFormat="1" applyFont="1" applyBorder="1" applyAlignment="1">
      <alignment wrapText="1"/>
    </xf>
    <xf numFmtId="3" fontId="14" fillId="0" borderId="17" xfId="0" applyNumberFormat="1" applyFont="1" applyBorder="1"/>
    <xf numFmtId="1" fontId="14" fillId="0" borderId="14" xfId="0" applyNumberFormat="1" applyFont="1" applyBorder="1" applyAlignment="1">
      <alignment horizontal="left" wrapText="1"/>
    </xf>
    <xf numFmtId="0" fontId="21" fillId="0" borderId="0" xfId="0" applyNumberFormat="1" applyFont="1" applyFill="1" applyBorder="1" applyAlignment="1" applyProtection="1">
      <alignment horizontal="center" vertical="center" wrapText="1"/>
    </xf>
    <xf numFmtId="0" fontId="28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/>
    <xf numFmtId="0" fontId="32" fillId="0" borderId="0" xfId="0" applyNumberFormat="1" applyFont="1" applyFill="1" applyBorder="1" applyAlignment="1" applyProtection="1">
      <alignment horizontal="left"/>
    </xf>
    <xf numFmtId="0" fontId="18" fillId="0" borderId="0" xfId="0" applyNumberFormat="1" applyFont="1" applyFill="1" applyBorder="1" applyAlignment="1" applyProtection="1">
      <alignment vertical="center" wrapText="1"/>
    </xf>
    <xf numFmtId="0" fontId="30" fillId="20" borderId="13" xfId="0" applyNumberFormat="1" applyFont="1" applyFill="1" applyBorder="1" applyAlignment="1" applyProtection="1">
      <alignment horizontal="left" wrapText="1"/>
    </xf>
    <xf numFmtId="0" fontId="31" fillId="20" borderId="12" xfId="0" applyNumberFormat="1" applyFont="1" applyFill="1" applyBorder="1" applyAlignment="1" applyProtection="1">
      <alignment wrapText="1"/>
    </xf>
    <xf numFmtId="0" fontId="14" fillId="20" borderId="12" xfId="0" applyNumberFormat="1" applyFont="1" applyFill="1" applyBorder="1" applyAlignment="1" applyProtection="1"/>
    <xf numFmtId="0" fontId="30" fillId="0" borderId="13" xfId="0" applyNumberFormat="1" applyFont="1" applyFill="1" applyBorder="1" applyAlignment="1" applyProtection="1">
      <alignment horizontal="left" wrapText="1"/>
    </xf>
    <xf numFmtId="0" fontId="31" fillId="0" borderId="12" xfId="0" applyNumberFormat="1" applyFont="1" applyFill="1" applyBorder="1" applyAlignment="1" applyProtection="1">
      <alignment wrapText="1"/>
    </xf>
    <xf numFmtId="0" fontId="14" fillId="0" borderId="12" xfId="0" applyNumberFormat="1" applyFont="1" applyFill="1" applyBorder="1" applyAlignment="1" applyProtection="1"/>
    <xf numFmtId="0" fontId="30" fillId="0" borderId="13" xfId="0" quotePrefix="1" applyFont="1" applyFill="1" applyBorder="1" applyAlignment="1">
      <alignment horizontal="left"/>
    </xf>
    <xf numFmtId="0" fontId="30" fillId="0" borderId="13" xfId="0" quotePrefix="1" applyNumberFormat="1" applyFont="1" applyFill="1" applyBorder="1" applyAlignment="1" applyProtection="1">
      <alignment horizontal="left" wrapText="1"/>
    </xf>
    <xf numFmtId="0" fontId="14" fillId="0" borderId="12" xfId="0" applyNumberFormat="1" applyFont="1" applyFill="1" applyBorder="1" applyAlignment="1" applyProtection="1">
      <alignment wrapText="1"/>
    </xf>
    <xf numFmtId="0" fontId="30" fillId="0" borderId="13" xfId="0" quotePrefix="1" applyFont="1" applyBorder="1" applyAlignment="1">
      <alignment horizontal="left"/>
    </xf>
    <xf numFmtId="0" fontId="30" fillId="20" borderId="13" xfId="0" quotePrefix="1" applyNumberFormat="1" applyFont="1" applyFill="1" applyBorder="1" applyAlignment="1" applyProtection="1">
      <alignment horizontal="left" wrapText="1"/>
    </xf>
    <xf numFmtId="0" fontId="27" fillId="21" borderId="13" xfId="0" applyNumberFormat="1" applyFont="1" applyFill="1" applyBorder="1" applyAlignment="1" applyProtection="1">
      <alignment horizontal="left" wrapText="1"/>
    </xf>
    <xf numFmtId="0" fontId="27" fillId="21" borderId="12" xfId="0" applyNumberFormat="1" applyFont="1" applyFill="1" applyBorder="1" applyAlignment="1" applyProtection="1">
      <alignment horizontal="left" wrapText="1"/>
    </xf>
    <xf numFmtId="0" fontId="27" fillId="21" borderId="28" xfId="0" applyNumberFormat="1" applyFont="1" applyFill="1" applyBorder="1" applyAlignment="1" applyProtection="1">
      <alignment horizontal="left" wrapText="1"/>
    </xf>
    <xf numFmtId="0" fontId="27" fillId="20" borderId="13" xfId="0" applyNumberFormat="1" applyFont="1" applyFill="1" applyBorder="1" applyAlignment="1" applyProtection="1">
      <alignment horizontal="left" wrapText="1"/>
    </xf>
    <xf numFmtId="0" fontId="27" fillId="20" borderId="12" xfId="0" applyNumberFormat="1" applyFont="1" applyFill="1" applyBorder="1" applyAlignment="1" applyProtection="1">
      <alignment horizontal="left" wrapText="1"/>
    </xf>
    <xf numFmtId="0" fontId="27" fillId="20" borderId="28" xfId="0" applyNumberFormat="1" applyFont="1" applyFill="1" applyBorder="1" applyAlignment="1" applyProtection="1">
      <alignment horizontal="left" wrapText="1"/>
    </xf>
    <xf numFmtId="0" fontId="33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21" fillId="0" borderId="0" xfId="0" quotePrefix="1" applyNumberFormat="1" applyFont="1" applyFill="1" applyBorder="1" applyAlignment="1" applyProtection="1">
      <alignment horizontal="center" vertical="center" wrapText="1"/>
    </xf>
    <xf numFmtId="0" fontId="21" fillId="0" borderId="29" xfId="0" quotePrefix="1" applyNumberFormat="1" applyFont="1" applyFill="1" applyBorder="1" applyAlignment="1" applyProtection="1">
      <alignment horizontal="left" wrapText="1"/>
    </xf>
    <xf numFmtId="0" fontId="28" fillId="0" borderId="29" xfId="0" applyNumberFormat="1" applyFont="1" applyFill="1" applyBorder="1" applyAlignment="1" applyProtection="1">
      <alignment wrapText="1"/>
    </xf>
    <xf numFmtId="0" fontId="30" fillId="0" borderId="11" xfId="0" applyFont="1" applyFill="1" applyBorder="1" applyAlignment="1">
      <alignment horizontal="center" vertical="center"/>
    </xf>
    <xf numFmtId="0" fontId="31" fillId="0" borderId="30" xfId="0" applyFont="1" applyFill="1" applyBorder="1" applyAlignment="1">
      <alignment horizontal="center" vertical="center"/>
    </xf>
    <xf numFmtId="3" fontId="15" fillId="0" borderId="11" xfId="0" applyNumberFormat="1" applyFont="1" applyBorder="1" applyAlignment="1">
      <alignment horizontal="center"/>
    </xf>
    <xf numFmtId="3" fontId="15" fillId="0" borderId="30" xfId="0" applyNumberFormat="1" applyFont="1" applyBorder="1" applyAlignment="1">
      <alignment horizontal="center"/>
    </xf>
    <xf numFmtId="0" fontId="21" fillId="0" borderId="29" xfId="0" applyNumberFormat="1" applyFont="1" applyFill="1" applyBorder="1" applyAlignment="1" applyProtection="1">
      <alignment horizontal="center" vertical="center"/>
    </xf>
    <xf numFmtId="0" fontId="61" fillId="0" borderId="0" xfId="0" applyNumberFormat="1" applyFont="1" applyFill="1" applyBorder="1" applyAlignment="1" applyProtection="1">
      <alignment vertical="center"/>
    </xf>
  </cellXfs>
  <cellStyles count="3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no" xfId="0" builtinId="0"/>
    <cellStyle name="Normalno 2" xfId="36"/>
    <cellStyle name="Obično_List4" xfId="38"/>
    <cellStyle name="Total" xfId="37"/>
  </cellStyles>
  <dxfs count="0"/>
  <tableStyles count="0" defaultTableStyle="TableStyleMedium2" defaultPivotStyle="PivotStyleLight16"/>
  <colors>
    <mruColors>
      <color rgb="FFFFCC00"/>
      <color rgb="FFFFFFCC"/>
      <color rgb="FFFFFF00"/>
      <color rgb="FF6699FF"/>
      <color rgb="FF3366FF"/>
      <color rgb="FF0033CC"/>
      <color rgb="FF666699"/>
      <color rgb="FFFF9900"/>
      <color rgb="FFFFCC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049" name="Line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>
          <a:spLocks noChangeShapeType="1"/>
        </xdr:cNvSpPr>
      </xdr:nvSpPr>
      <xdr:spPr bwMode="auto">
        <a:xfrm>
          <a:off x="19050" y="495300"/>
          <a:ext cx="1047750" cy="1447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2050" name="Line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>
          <a:spLocks noChangeShapeType="1"/>
        </xdr:cNvSpPr>
      </xdr:nvSpPr>
      <xdr:spPr bwMode="auto">
        <a:xfrm>
          <a:off x="9525" y="495300"/>
          <a:ext cx="1047750" cy="1447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18</xdr:row>
      <xdr:rowOff>19050</xdr:rowOff>
    </xdr:from>
    <xdr:to>
      <xdr:col>1</xdr:col>
      <xdr:colOff>0</xdr:colOff>
      <xdr:row>20</xdr:row>
      <xdr:rowOff>0</xdr:rowOff>
    </xdr:to>
    <xdr:sp macro="" textlink="">
      <xdr:nvSpPr>
        <xdr:cNvPr id="2051" name="Line 1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SpPr>
          <a:spLocks noChangeShapeType="1"/>
        </xdr:cNvSpPr>
      </xdr:nvSpPr>
      <xdr:spPr bwMode="auto">
        <a:xfrm>
          <a:off x="19050" y="4181475"/>
          <a:ext cx="1047750" cy="1428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18</xdr:row>
      <xdr:rowOff>19050</xdr:rowOff>
    </xdr:from>
    <xdr:to>
      <xdr:col>0</xdr:col>
      <xdr:colOff>1057275</xdr:colOff>
      <xdr:row>20</xdr:row>
      <xdr:rowOff>0</xdr:rowOff>
    </xdr:to>
    <xdr:sp macro="" textlink="">
      <xdr:nvSpPr>
        <xdr:cNvPr id="2052" name="Line 2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SpPr>
          <a:spLocks noChangeShapeType="1"/>
        </xdr:cNvSpPr>
      </xdr:nvSpPr>
      <xdr:spPr bwMode="auto">
        <a:xfrm>
          <a:off x="9525" y="4181475"/>
          <a:ext cx="1047750" cy="1428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33</xdr:row>
      <xdr:rowOff>19050</xdr:rowOff>
    </xdr:from>
    <xdr:to>
      <xdr:col>1</xdr:col>
      <xdr:colOff>0</xdr:colOff>
      <xdr:row>35</xdr:row>
      <xdr:rowOff>0</xdr:rowOff>
    </xdr:to>
    <xdr:sp macro="" textlink="">
      <xdr:nvSpPr>
        <xdr:cNvPr id="2053" name="Line 1">
          <a:extLst>
            <a:ext uri="{FF2B5EF4-FFF2-40B4-BE49-F238E27FC236}">
              <a16:creationId xmlns:a16="http://schemas.microsoft.com/office/drawing/2014/main" id="{00000000-0008-0000-0100-000005080000}"/>
            </a:ext>
          </a:extLst>
        </xdr:cNvPr>
        <xdr:cNvSpPr>
          <a:spLocks noChangeShapeType="1"/>
        </xdr:cNvSpPr>
      </xdr:nvSpPr>
      <xdr:spPr bwMode="auto">
        <a:xfrm>
          <a:off x="19050" y="7686675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33</xdr:row>
      <xdr:rowOff>19050</xdr:rowOff>
    </xdr:from>
    <xdr:to>
      <xdr:col>0</xdr:col>
      <xdr:colOff>1057275</xdr:colOff>
      <xdr:row>35</xdr:row>
      <xdr:rowOff>0</xdr:rowOff>
    </xdr:to>
    <xdr:sp macro="" textlink="">
      <xdr:nvSpPr>
        <xdr:cNvPr id="2054" name="Line 2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SpPr>
          <a:spLocks noChangeShapeType="1"/>
        </xdr:cNvSpPr>
      </xdr:nvSpPr>
      <xdr:spPr bwMode="auto">
        <a:xfrm>
          <a:off x="9525" y="7686675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45"/>
  <sheetViews>
    <sheetView view="pageBreakPreview" topLeftCell="A3" zoomScaleSheetLayoutView="100" workbookViewId="0">
      <selection activeCell="A4" sqref="A4:H4"/>
    </sheetView>
  </sheetViews>
  <sheetFormatPr defaultColWidth="11.42578125" defaultRowHeight="12.75" x14ac:dyDescent="0.2"/>
  <cols>
    <col min="1" max="2" width="4.28515625" style="3" customWidth="1"/>
    <col min="3" max="3" width="5.5703125" style="3" customWidth="1"/>
    <col min="4" max="4" width="5.28515625" style="61" customWidth="1"/>
    <col min="5" max="5" width="44.7109375" style="3" customWidth="1"/>
    <col min="6" max="6" width="15.85546875" style="3" bestFit="1" customWidth="1"/>
    <col min="7" max="7" width="17.28515625" style="3" customWidth="1"/>
    <col min="8" max="8" width="16.7109375" style="3" customWidth="1"/>
    <col min="9" max="9" width="11.42578125" style="3"/>
    <col min="10" max="10" width="16.28515625" style="3" bestFit="1" customWidth="1"/>
    <col min="11" max="11" width="21.7109375" style="3" bestFit="1" customWidth="1"/>
    <col min="12" max="16384" width="11.42578125" style="3"/>
  </cols>
  <sheetData>
    <row r="2" spans="1:10" ht="15" x14ac:dyDescent="0.25">
      <c r="A2" s="342"/>
      <c r="B2" s="342"/>
      <c r="C2" s="342"/>
      <c r="D2" s="342"/>
      <c r="E2" s="342"/>
      <c r="F2" s="342"/>
      <c r="G2" s="342"/>
      <c r="H2" s="342"/>
    </row>
    <row r="3" spans="1:10" ht="48" customHeight="1" x14ac:dyDescent="0.2">
      <c r="A3" s="339" t="s">
        <v>174</v>
      </c>
      <c r="B3" s="339"/>
      <c r="C3" s="339"/>
      <c r="D3" s="339"/>
      <c r="E3" s="339"/>
      <c r="F3" s="339"/>
      <c r="G3" s="339"/>
      <c r="H3" s="339"/>
    </row>
    <row r="4" spans="1:10" s="48" customFormat="1" ht="26.25" customHeight="1" x14ac:dyDescent="0.2">
      <c r="A4" s="339" t="s">
        <v>28</v>
      </c>
      <c r="B4" s="339"/>
      <c r="C4" s="339"/>
      <c r="D4" s="339"/>
      <c r="E4" s="339"/>
      <c r="F4" s="339"/>
      <c r="G4" s="343"/>
      <c r="H4" s="343"/>
    </row>
    <row r="5" spans="1:10" ht="15.75" customHeight="1" x14ac:dyDescent="0.25">
      <c r="A5" s="49"/>
      <c r="B5" s="50"/>
      <c r="C5" s="50"/>
      <c r="D5" s="50"/>
      <c r="E5" s="50"/>
    </row>
    <row r="6" spans="1:10" ht="27.75" customHeight="1" x14ac:dyDescent="0.25">
      <c r="A6" s="51"/>
      <c r="B6" s="52"/>
      <c r="C6" s="52"/>
      <c r="D6" s="53"/>
      <c r="E6" s="54"/>
      <c r="F6" s="55" t="s">
        <v>133</v>
      </c>
      <c r="G6" s="55" t="s">
        <v>134</v>
      </c>
      <c r="H6" s="56" t="s">
        <v>135</v>
      </c>
      <c r="I6" s="57"/>
    </row>
    <row r="7" spans="1:10" ht="27.75" customHeight="1" x14ac:dyDescent="0.25">
      <c r="A7" s="344" t="s">
        <v>29</v>
      </c>
      <c r="B7" s="345"/>
      <c r="C7" s="345"/>
      <c r="D7" s="345"/>
      <c r="E7" s="346"/>
      <c r="F7" s="71">
        <v>12264512</v>
      </c>
      <c r="G7" s="71">
        <v>12509802</v>
      </c>
      <c r="H7" s="71">
        <v>12759998</v>
      </c>
      <c r="I7" s="69"/>
    </row>
    <row r="8" spans="1:10" ht="22.5" customHeight="1" x14ac:dyDescent="0.25">
      <c r="A8" s="347" t="s">
        <v>0</v>
      </c>
      <c r="B8" s="348"/>
      <c r="C8" s="348"/>
      <c r="D8" s="348"/>
      <c r="E8" s="349"/>
      <c r="F8" s="74">
        <v>12264512</v>
      </c>
      <c r="G8" s="71">
        <v>12509802</v>
      </c>
      <c r="H8" s="71">
        <v>12759998</v>
      </c>
    </row>
    <row r="9" spans="1:10" ht="22.5" customHeight="1" x14ac:dyDescent="0.25">
      <c r="A9" s="350" t="s">
        <v>31</v>
      </c>
      <c r="B9" s="349"/>
      <c r="C9" s="349"/>
      <c r="D9" s="349"/>
      <c r="E9" s="349"/>
      <c r="F9" s="74"/>
      <c r="G9" s="74"/>
      <c r="H9" s="74"/>
    </row>
    <row r="10" spans="1:10" ht="22.5" customHeight="1" x14ac:dyDescent="0.25">
      <c r="A10" s="70" t="s">
        <v>30</v>
      </c>
      <c r="B10" s="73"/>
      <c r="C10" s="73"/>
      <c r="D10" s="73"/>
      <c r="E10" s="73"/>
      <c r="F10" s="71">
        <v>12378718</v>
      </c>
      <c r="G10" s="71">
        <v>12626292</v>
      </c>
      <c r="H10" s="71">
        <v>12878818</v>
      </c>
    </row>
    <row r="11" spans="1:10" ht="22.5" customHeight="1" x14ac:dyDescent="0.25">
      <c r="A11" s="351" t="s">
        <v>1</v>
      </c>
      <c r="B11" s="348"/>
      <c r="C11" s="348"/>
      <c r="D11" s="348"/>
      <c r="E11" s="352"/>
      <c r="F11" s="71">
        <v>12378718</v>
      </c>
      <c r="G11" s="71">
        <v>12626292</v>
      </c>
      <c r="H11" s="71">
        <v>12878818</v>
      </c>
      <c r="I11" s="38"/>
      <c r="J11" s="38"/>
    </row>
    <row r="12" spans="1:10" ht="22.5" customHeight="1" x14ac:dyDescent="0.25">
      <c r="A12" s="353" t="s">
        <v>33</v>
      </c>
      <c r="B12" s="349"/>
      <c r="C12" s="349"/>
      <c r="D12" s="349"/>
      <c r="E12" s="349"/>
      <c r="F12" s="58"/>
      <c r="G12" s="58"/>
      <c r="H12" s="59"/>
      <c r="I12" s="38"/>
      <c r="J12" s="38"/>
    </row>
    <row r="13" spans="1:10" ht="22.5" customHeight="1" x14ac:dyDescent="0.25">
      <c r="A13" s="354" t="s">
        <v>2</v>
      </c>
      <c r="B13" s="345"/>
      <c r="C13" s="345"/>
      <c r="D13" s="345"/>
      <c r="E13" s="345"/>
      <c r="F13" s="72">
        <f>+F7-F10</f>
        <v>-114206</v>
      </c>
      <c r="G13" s="72">
        <v>-116490</v>
      </c>
      <c r="H13" s="72">
        <f>+H7-H10</f>
        <v>-118820</v>
      </c>
      <c r="J13" s="38"/>
    </row>
    <row r="14" spans="1:10" ht="25.5" customHeight="1" x14ac:dyDescent="0.2">
      <c r="A14" s="339"/>
      <c r="B14" s="340"/>
      <c r="C14" s="340"/>
      <c r="D14" s="340"/>
      <c r="E14" s="340"/>
      <c r="F14" s="341"/>
      <c r="G14" s="341"/>
      <c r="H14" s="341"/>
    </row>
    <row r="15" spans="1:10" ht="27.75" customHeight="1" x14ac:dyDescent="0.25">
      <c r="A15" s="51"/>
      <c r="B15" s="52"/>
      <c r="C15" s="52"/>
      <c r="D15" s="53"/>
      <c r="E15" s="54"/>
      <c r="F15" s="55" t="s">
        <v>133</v>
      </c>
      <c r="G15" s="55" t="s">
        <v>134</v>
      </c>
      <c r="H15" s="56" t="s">
        <v>135</v>
      </c>
      <c r="J15" s="38"/>
    </row>
    <row r="16" spans="1:10" ht="30.75" customHeight="1" x14ac:dyDescent="0.25">
      <c r="A16" s="355" t="s">
        <v>34</v>
      </c>
      <c r="B16" s="356"/>
      <c r="C16" s="356"/>
      <c r="D16" s="356"/>
      <c r="E16" s="357"/>
      <c r="F16" s="75">
        <v>114206</v>
      </c>
      <c r="G16" s="75">
        <v>116490</v>
      </c>
      <c r="H16" s="76">
        <v>118820</v>
      </c>
      <c r="J16" s="38"/>
    </row>
    <row r="17" spans="1:11" ht="34.5" customHeight="1" x14ac:dyDescent="0.25">
      <c r="A17" s="358" t="s">
        <v>35</v>
      </c>
      <c r="B17" s="359"/>
      <c r="C17" s="359"/>
      <c r="D17" s="359"/>
      <c r="E17" s="360"/>
      <c r="F17" s="77">
        <v>114206</v>
      </c>
      <c r="G17" s="77">
        <v>116490</v>
      </c>
      <c r="H17" s="72">
        <v>118820</v>
      </c>
      <c r="J17" s="38"/>
    </row>
    <row r="18" spans="1:11" s="43" customFormat="1" ht="25.5" customHeight="1" x14ac:dyDescent="0.25">
      <c r="A18" s="363"/>
      <c r="B18" s="340"/>
      <c r="C18" s="340"/>
      <c r="D18" s="340"/>
      <c r="E18" s="340"/>
      <c r="F18" s="341"/>
      <c r="G18" s="341"/>
      <c r="H18" s="341"/>
      <c r="J18" s="78"/>
    </row>
    <row r="19" spans="1:11" s="43" customFormat="1" ht="27.75" customHeight="1" x14ac:dyDescent="0.25">
      <c r="A19" s="51"/>
      <c r="B19" s="52"/>
      <c r="C19" s="52"/>
      <c r="D19" s="53"/>
      <c r="E19" s="54"/>
      <c r="F19" s="55" t="s">
        <v>133</v>
      </c>
      <c r="G19" s="55" t="s">
        <v>134</v>
      </c>
      <c r="H19" s="56" t="s">
        <v>135</v>
      </c>
      <c r="J19" s="78"/>
      <c r="K19" s="78"/>
    </row>
    <row r="20" spans="1:11" s="43" customFormat="1" ht="22.5" customHeight="1" x14ac:dyDescent="0.25">
      <c r="A20" s="347" t="s">
        <v>3</v>
      </c>
      <c r="B20" s="348"/>
      <c r="C20" s="348"/>
      <c r="D20" s="348"/>
      <c r="E20" s="348"/>
      <c r="F20" s="58"/>
      <c r="G20" s="58"/>
      <c r="H20" s="58"/>
      <c r="J20" s="78"/>
    </row>
    <row r="21" spans="1:11" s="43" customFormat="1" ht="33.75" customHeight="1" x14ac:dyDescent="0.25">
      <c r="A21" s="347" t="s">
        <v>4</v>
      </c>
      <c r="B21" s="348"/>
      <c r="C21" s="348"/>
      <c r="D21" s="348"/>
      <c r="E21" s="348"/>
      <c r="F21" s="58"/>
      <c r="G21" s="58"/>
      <c r="H21" s="58"/>
    </row>
    <row r="22" spans="1:11" s="43" customFormat="1" ht="22.5" customHeight="1" x14ac:dyDescent="0.25">
      <c r="A22" s="354" t="s">
        <v>5</v>
      </c>
      <c r="B22" s="345"/>
      <c r="C22" s="345"/>
      <c r="D22" s="345"/>
      <c r="E22" s="345"/>
      <c r="F22" s="71">
        <f>F20-F21</f>
        <v>0</v>
      </c>
      <c r="G22" s="71">
        <f>G20-G21</f>
        <v>0</v>
      </c>
      <c r="H22" s="71">
        <f>H20-H21</f>
        <v>0</v>
      </c>
      <c r="J22" s="79"/>
      <c r="K22" s="78"/>
    </row>
    <row r="23" spans="1:11" s="43" customFormat="1" ht="25.5" customHeight="1" x14ac:dyDescent="0.25">
      <c r="A23" s="363"/>
      <c r="B23" s="340"/>
      <c r="C23" s="340"/>
      <c r="D23" s="340"/>
      <c r="E23" s="340"/>
      <c r="F23" s="341"/>
      <c r="G23" s="341"/>
      <c r="H23" s="341"/>
    </row>
    <row r="24" spans="1:11" s="43" customFormat="1" ht="22.5" customHeight="1" x14ac:dyDescent="0.25">
      <c r="A24" s="351" t="s">
        <v>6</v>
      </c>
      <c r="B24" s="348"/>
      <c r="C24" s="348"/>
      <c r="D24" s="348"/>
      <c r="E24" s="348"/>
      <c r="F24" s="58">
        <f>IF((F13+F17+F22)&lt;&gt;0,"NESLAGANJE ZBROJA",(F13+F17+F22))</f>
        <v>0</v>
      </c>
      <c r="G24" s="58">
        <f>IF((G13+G17+G22)&lt;&gt;0,"NESLAGANJE ZBROJA",(G13+G17+G22))</f>
        <v>0</v>
      </c>
      <c r="H24" s="58">
        <f>IF((H13+H17+H22)&lt;&gt;0,"NESLAGANJE ZBROJA",(H13+H17+H22))</f>
        <v>0</v>
      </c>
    </row>
    <row r="25" spans="1:11" s="43" customFormat="1" ht="18" customHeight="1" x14ac:dyDescent="0.25">
      <c r="A25" s="60"/>
      <c r="B25" s="50"/>
      <c r="C25" s="50"/>
      <c r="D25" s="50"/>
      <c r="E25" s="50"/>
    </row>
    <row r="26" spans="1:11" ht="42" customHeight="1" x14ac:dyDescent="0.25">
      <c r="A26" s="361" t="s">
        <v>36</v>
      </c>
      <c r="B26" s="362"/>
      <c r="C26" s="362"/>
      <c r="D26" s="362"/>
      <c r="E26" s="362"/>
      <c r="F26" s="362"/>
      <c r="G26" s="362"/>
      <c r="H26" s="362"/>
    </row>
    <row r="27" spans="1:11" x14ac:dyDescent="0.2">
      <c r="E27" s="80"/>
    </row>
    <row r="31" spans="1:11" x14ac:dyDescent="0.2">
      <c r="F31" s="38"/>
      <c r="G31" s="38"/>
      <c r="H31" s="38"/>
    </row>
    <row r="32" spans="1:11" x14ac:dyDescent="0.2">
      <c r="F32" s="38"/>
      <c r="G32" s="38"/>
      <c r="H32" s="38"/>
    </row>
    <row r="33" spans="5:8" x14ac:dyDescent="0.2">
      <c r="E33" s="81"/>
      <c r="F33" s="40"/>
      <c r="G33" s="40"/>
      <c r="H33" s="40"/>
    </row>
    <row r="34" spans="5:8" x14ac:dyDescent="0.2">
      <c r="E34" s="81"/>
      <c r="F34" s="38"/>
      <c r="G34" s="38"/>
      <c r="H34" s="38"/>
    </row>
    <row r="35" spans="5:8" x14ac:dyDescent="0.2">
      <c r="E35" s="81"/>
      <c r="F35" s="38"/>
      <c r="G35" s="38"/>
      <c r="H35" s="38"/>
    </row>
    <row r="36" spans="5:8" x14ac:dyDescent="0.2">
      <c r="E36" s="81"/>
      <c r="F36" s="38"/>
      <c r="G36" s="38"/>
      <c r="H36" s="38"/>
    </row>
    <row r="37" spans="5:8" x14ac:dyDescent="0.2">
      <c r="E37" s="81"/>
      <c r="F37" s="38"/>
      <c r="G37" s="38"/>
      <c r="H37" s="38"/>
    </row>
    <row r="38" spans="5:8" x14ac:dyDescent="0.2">
      <c r="E38" s="81"/>
    </row>
    <row r="43" spans="5:8" x14ac:dyDescent="0.2">
      <c r="F43" s="38"/>
    </row>
    <row r="44" spans="5:8" x14ac:dyDescent="0.2">
      <c r="F44" s="38"/>
    </row>
    <row r="45" spans="5:8" x14ac:dyDescent="0.2">
      <c r="F45" s="38"/>
    </row>
  </sheetData>
  <mergeCells count="19">
    <mergeCell ref="A16:E16"/>
    <mergeCell ref="A17:E17"/>
    <mergeCell ref="A26:H26"/>
    <mergeCell ref="A18:H18"/>
    <mergeCell ref="A20:E20"/>
    <mergeCell ref="A21:E21"/>
    <mergeCell ref="A22:E22"/>
    <mergeCell ref="A23:H23"/>
    <mergeCell ref="A24:E24"/>
    <mergeCell ref="A14:H14"/>
    <mergeCell ref="A2:H2"/>
    <mergeCell ref="A3:H3"/>
    <mergeCell ref="A4:H4"/>
    <mergeCell ref="A7:E7"/>
    <mergeCell ref="A8:E8"/>
    <mergeCell ref="A9:E9"/>
    <mergeCell ref="A11:E11"/>
    <mergeCell ref="A12:E12"/>
    <mergeCell ref="A13:E13"/>
  </mergeCells>
  <phoneticPr fontId="0" type="noConversion"/>
  <printOptions horizontalCentered="1"/>
  <pageMargins left="0.19685039370078741" right="0.19685039370078741" top="0.62992125984251968" bottom="0.43307086614173229" header="0.31496062992125984" footer="0.31496062992125984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2"/>
  <sheetViews>
    <sheetView view="pageBreakPreview" topLeftCell="A40" zoomScaleSheetLayoutView="100" workbookViewId="0">
      <selection activeCell="C4" sqref="C4"/>
    </sheetView>
  </sheetViews>
  <sheetFormatPr defaultColWidth="11.42578125" defaultRowHeight="12.75" x14ac:dyDescent="0.2"/>
  <cols>
    <col min="1" max="1" width="16" style="13" customWidth="1"/>
    <col min="2" max="3" width="17.5703125" style="13" customWidth="1"/>
    <col min="4" max="4" width="17.5703125" style="44" customWidth="1"/>
    <col min="5" max="7" width="17.5703125" style="3" customWidth="1"/>
    <col min="8" max="8" width="7.85546875" style="3" customWidth="1"/>
    <col min="9" max="9" width="14.28515625" style="3" customWidth="1"/>
    <col min="10" max="10" width="7.85546875" style="3" customWidth="1"/>
    <col min="11" max="16384" width="11.42578125" style="3"/>
  </cols>
  <sheetData>
    <row r="1" spans="1:7" ht="24" customHeight="1" x14ac:dyDescent="0.2">
      <c r="A1" s="339" t="s">
        <v>175</v>
      </c>
      <c r="B1" s="339"/>
      <c r="C1" s="339"/>
      <c r="D1" s="339"/>
      <c r="E1" s="339"/>
      <c r="F1" s="339"/>
      <c r="G1" s="339"/>
    </row>
    <row r="2" spans="1:7" s="1" customFormat="1" ht="13.5" thickBot="1" x14ac:dyDescent="0.25">
      <c r="A2" s="8"/>
    </row>
    <row r="3" spans="1:7" s="1" customFormat="1" ht="26.25" thickBot="1" x14ac:dyDescent="0.25">
      <c r="A3" s="65" t="s">
        <v>7</v>
      </c>
      <c r="B3" s="366" t="s">
        <v>69</v>
      </c>
      <c r="C3" s="367"/>
      <c r="D3" s="367"/>
      <c r="E3" s="367"/>
      <c r="F3" s="367"/>
      <c r="G3" s="367"/>
    </row>
    <row r="4" spans="1:7" s="1" customFormat="1" ht="89.25" customHeight="1" thickBot="1" x14ac:dyDescent="0.25">
      <c r="A4" s="66" t="s">
        <v>8</v>
      </c>
      <c r="B4" s="9" t="s">
        <v>9</v>
      </c>
      <c r="C4" s="10" t="s">
        <v>10</v>
      </c>
      <c r="D4" s="10" t="s">
        <v>11</v>
      </c>
      <c r="E4" s="10" t="s">
        <v>12</v>
      </c>
      <c r="F4" s="10" t="s">
        <v>13</v>
      </c>
      <c r="G4" s="10" t="s">
        <v>32</v>
      </c>
    </row>
    <row r="5" spans="1:7" s="1" customFormat="1" hidden="1" x14ac:dyDescent="0.2">
      <c r="A5" s="83"/>
      <c r="B5" s="84"/>
      <c r="C5" s="84"/>
      <c r="D5" s="84"/>
      <c r="E5" s="95"/>
      <c r="F5" s="84"/>
      <c r="G5" s="84"/>
    </row>
    <row r="6" spans="1:7" s="1" customFormat="1" x14ac:dyDescent="0.2">
      <c r="A6" s="86">
        <v>636</v>
      </c>
      <c r="B6" s="87"/>
      <c r="C6" s="87"/>
      <c r="D6" s="87"/>
      <c r="E6" s="96">
        <v>9513400</v>
      </c>
      <c r="F6" s="293"/>
      <c r="G6" s="293"/>
    </row>
    <row r="7" spans="1:7" s="1" customFormat="1" x14ac:dyDescent="0.2">
      <c r="A7" s="86">
        <v>638</v>
      </c>
      <c r="B7" s="87"/>
      <c r="C7" s="87"/>
      <c r="D7" s="87"/>
      <c r="E7" s="96">
        <v>30000</v>
      </c>
      <c r="F7" s="293"/>
      <c r="G7" s="293"/>
    </row>
    <row r="8" spans="1:7" s="1" customFormat="1" x14ac:dyDescent="0.2">
      <c r="A8" s="86">
        <v>641</v>
      </c>
      <c r="B8" s="87"/>
      <c r="C8" s="87">
        <v>1000</v>
      </c>
      <c r="D8" s="87"/>
      <c r="E8" s="96"/>
      <c r="F8" s="293"/>
      <c r="G8" s="293"/>
    </row>
    <row r="9" spans="1:7" s="1" customFormat="1" x14ac:dyDescent="0.2">
      <c r="A9" s="86">
        <v>639</v>
      </c>
      <c r="B9" s="87"/>
      <c r="C9" s="144"/>
      <c r="D9" s="87"/>
      <c r="E9" s="96">
        <v>400</v>
      </c>
      <c r="F9" s="293"/>
      <c r="G9" s="88"/>
    </row>
    <row r="10" spans="1:7" s="1" customFormat="1" x14ac:dyDescent="0.2">
      <c r="A10" s="89">
        <v>652</v>
      </c>
      <c r="B10" s="90"/>
      <c r="C10" s="287"/>
      <c r="D10" s="287">
        <v>884101</v>
      </c>
      <c r="E10" s="287"/>
      <c r="F10" s="287"/>
      <c r="G10" s="90"/>
    </row>
    <row r="11" spans="1:7" s="1" customFormat="1" x14ac:dyDescent="0.2">
      <c r="A11" s="89">
        <v>661</v>
      </c>
      <c r="B11" s="90"/>
      <c r="C11" s="287">
        <v>59750</v>
      </c>
      <c r="D11" s="287"/>
      <c r="E11" s="287"/>
      <c r="F11" s="287"/>
      <c r="G11" s="90"/>
    </row>
    <row r="12" spans="1:7" s="1" customFormat="1" x14ac:dyDescent="0.2">
      <c r="A12" s="89">
        <v>663</v>
      </c>
      <c r="B12" s="90"/>
      <c r="C12" s="90"/>
      <c r="D12" s="90"/>
      <c r="E12" s="90"/>
      <c r="F12" s="90">
        <v>25000</v>
      </c>
      <c r="G12" s="90"/>
    </row>
    <row r="13" spans="1:7" s="1" customFormat="1" x14ac:dyDescent="0.2">
      <c r="A13" s="89">
        <v>671</v>
      </c>
      <c r="B13" s="290">
        <v>1720673</v>
      </c>
      <c r="C13" s="90"/>
      <c r="D13" s="90"/>
      <c r="E13" s="90">
        <v>30188</v>
      </c>
      <c r="F13" s="90"/>
      <c r="G13" s="90"/>
    </row>
    <row r="14" spans="1:7" s="1" customFormat="1" x14ac:dyDescent="0.2">
      <c r="A14" s="97">
        <v>721</v>
      </c>
      <c r="B14" s="98"/>
      <c r="C14" s="98"/>
      <c r="D14" s="98"/>
      <c r="E14" s="98"/>
      <c r="F14" s="98"/>
      <c r="G14" s="98"/>
    </row>
    <row r="15" spans="1:7" s="1" customFormat="1" ht="13.5" thickBot="1" x14ac:dyDescent="0.25">
      <c r="A15" s="99">
        <v>922</v>
      </c>
      <c r="B15" s="98"/>
      <c r="C15" s="98">
        <v>99206</v>
      </c>
      <c r="D15" s="98"/>
      <c r="E15" s="98">
        <v>15000</v>
      </c>
      <c r="F15" s="98"/>
      <c r="G15" s="98"/>
    </row>
    <row r="16" spans="1:7" s="1" customFormat="1" ht="30" customHeight="1" thickBot="1" x14ac:dyDescent="0.25">
      <c r="A16" s="11" t="s">
        <v>15</v>
      </c>
      <c r="B16" s="284">
        <f>SUM(B10:B14)</f>
        <v>1720673</v>
      </c>
      <c r="C16" s="284">
        <f>SUM(C6:C15)</f>
        <v>159956</v>
      </c>
      <c r="D16" s="284">
        <f>SUM(D10:D14)</f>
        <v>884101</v>
      </c>
      <c r="E16" s="284">
        <f>SUM(E6:E15)</f>
        <v>9588988</v>
      </c>
      <c r="F16" s="284">
        <f>SUM(F10:F14)</f>
        <v>25000</v>
      </c>
      <c r="G16" s="284">
        <f>SUM(G10:G14)</f>
        <v>0</v>
      </c>
    </row>
    <row r="17" spans="1:7" s="1" customFormat="1" ht="28.5" customHeight="1" thickBot="1" x14ac:dyDescent="0.25">
      <c r="A17" s="11" t="s">
        <v>70</v>
      </c>
      <c r="B17" s="368">
        <f>B16+C16+D16+E16+F16+G16</f>
        <v>12378718</v>
      </c>
      <c r="C17" s="369"/>
      <c r="D17" s="369"/>
      <c r="E17" s="369"/>
      <c r="F17" s="369"/>
      <c r="G17" s="369"/>
    </row>
    <row r="18" spans="1:7" ht="13.5" thickBot="1" x14ac:dyDescent="0.25">
      <c r="A18" s="5"/>
      <c r="B18" s="5"/>
      <c r="C18" s="5"/>
      <c r="D18" s="6"/>
      <c r="E18" s="12"/>
    </row>
    <row r="19" spans="1:7" ht="24" customHeight="1" thickBot="1" x14ac:dyDescent="0.25">
      <c r="A19" s="67" t="s">
        <v>7</v>
      </c>
      <c r="B19" s="366" t="s">
        <v>129</v>
      </c>
      <c r="C19" s="367"/>
      <c r="D19" s="367"/>
      <c r="E19" s="367"/>
      <c r="F19" s="367"/>
      <c r="G19" s="367"/>
    </row>
    <row r="20" spans="1:7" ht="90" thickBot="1" x14ac:dyDescent="0.25">
      <c r="A20" s="68" t="s">
        <v>8</v>
      </c>
      <c r="B20" s="9" t="s">
        <v>9</v>
      </c>
      <c r="C20" s="10" t="s">
        <v>10</v>
      </c>
      <c r="D20" s="10" t="s">
        <v>11</v>
      </c>
      <c r="E20" s="10" t="s">
        <v>12</v>
      </c>
      <c r="F20" s="10" t="s">
        <v>13</v>
      </c>
      <c r="G20" s="10" t="s">
        <v>32</v>
      </c>
    </row>
    <row r="21" spans="1:7" ht="13.5" thickBot="1" x14ac:dyDescent="0.25">
      <c r="A21" s="92">
        <v>636</v>
      </c>
      <c r="B21" s="282"/>
      <c r="C21" s="84"/>
      <c r="D21" s="333"/>
      <c r="E21" s="100">
        <f>E6+(E6*0.02 )</f>
        <v>9703668</v>
      </c>
      <c r="F21" s="84"/>
      <c r="G21" s="84"/>
    </row>
    <row r="22" spans="1:7" s="331" customFormat="1" ht="13.5" thickBot="1" x14ac:dyDescent="0.25">
      <c r="A22" s="334">
        <v>638</v>
      </c>
      <c r="B22" s="282"/>
      <c r="C22" s="335"/>
      <c r="D22" s="333"/>
      <c r="E22" s="100">
        <f>E7+(E7*0.02 )</f>
        <v>30600</v>
      </c>
      <c r="F22" s="335"/>
      <c r="G22" s="335"/>
    </row>
    <row r="23" spans="1:7" ht="13.5" thickBot="1" x14ac:dyDescent="0.25">
      <c r="A23" s="86">
        <v>641</v>
      </c>
      <c r="B23" s="282"/>
      <c r="C23" s="90">
        <f>C8+(C8*0.02 )</f>
        <v>1020</v>
      </c>
      <c r="D23" s="333"/>
      <c r="E23" s="100"/>
      <c r="F23" s="93"/>
      <c r="G23" s="93"/>
    </row>
    <row r="24" spans="1:7" s="331" customFormat="1" ht="13.5" thickBot="1" x14ac:dyDescent="0.25">
      <c r="A24" s="86">
        <v>639</v>
      </c>
      <c r="B24" s="282"/>
      <c r="C24" s="90"/>
      <c r="D24" s="333"/>
      <c r="E24" s="100">
        <f>E9+(E9*0.02 )</f>
        <v>408</v>
      </c>
      <c r="F24" s="93"/>
      <c r="G24" s="93"/>
    </row>
    <row r="25" spans="1:7" ht="13.5" thickBot="1" x14ac:dyDescent="0.25">
      <c r="A25" s="89">
        <v>652</v>
      </c>
      <c r="B25" s="282"/>
      <c r="C25" s="283"/>
      <c r="D25" s="333">
        <f>D10+(D10*0.02 )</f>
        <v>901783.02</v>
      </c>
      <c r="E25" s="100"/>
      <c r="F25" s="90"/>
      <c r="G25" s="90"/>
    </row>
    <row r="26" spans="1:7" ht="13.5" thickBot="1" x14ac:dyDescent="0.25">
      <c r="A26" s="89">
        <v>661</v>
      </c>
      <c r="B26" s="282"/>
      <c r="C26" s="287">
        <f>C11+(C11*0.02)</f>
        <v>60945</v>
      </c>
      <c r="D26" s="333"/>
      <c r="E26" s="100"/>
      <c r="F26" s="287"/>
      <c r="G26" s="287"/>
    </row>
    <row r="27" spans="1:7" s="332" customFormat="1" ht="13.5" thickBot="1" x14ac:dyDescent="0.25">
      <c r="A27" s="89">
        <v>663</v>
      </c>
      <c r="B27" s="282"/>
      <c r="C27" s="287"/>
      <c r="D27" s="333"/>
      <c r="E27" s="100"/>
      <c r="F27" s="287">
        <f>F12+(F12*0.02 )</f>
        <v>25500</v>
      </c>
      <c r="G27" s="287"/>
    </row>
    <row r="28" spans="1:7" ht="13.5" thickBot="1" x14ac:dyDescent="0.25">
      <c r="A28" s="89">
        <v>671</v>
      </c>
      <c r="B28" s="333">
        <f>B13+(B13*0.02 )</f>
        <v>1755086.46</v>
      </c>
      <c r="C28" s="287"/>
      <c r="D28" s="333"/>
      <c r="E28" s="100">
        <f>E13+(E13*0.02 )</f>
        <v>30791.759999999998</v>
      </c>
      <c r="F28" s="287"/>
      <c r="G28" s="287"/>
    </row>
    <row r="29" spans="1:7" ht="13.5" thickBot="1" x14ac:dyDescent="0.25">
      <c r="A29" s="89">
        <v>721</v>
      </c>
      <c r="B29" s="282"/>
      <c r="C29" s="287"/>
      <c r="D29" s="333"/>
      <c r="E29" s="100"/>
      <c r="F29" s="287"/>
      <c r="G29" s="287"/>
    </row>
    <row r="30" spans="1:7" ht="13.5" thickBot="1" x14ac:dyDescent="0.25">
      <c r="A30" s="91">
        <v>922</v>
      </c>
      <c r="B30" s="282"/>
      <c r="C30" s="287">
        <f>C15+(C15*0.02 )</f>
        <v>101190.12</v>
      </c>
      <c r="D30" s="333"/>
      <c r="E30" s="288">
        <f>E15+(E15*0.02)</f>
        <v>15300</v>
      </c>
      <c r="F30" s="288"/>
      <c r="G30" s="288"/>
    </row>
    <row r="31" spans="1:7" s="1" customFormat="1" ht="30" customHeight="1" thickBot="1" x14ac:dyDescent="0.25">
      <c r="A31" s="11" t="s">
        <v>15</v>
      </c>
      <c r="B31" s="333">
        <f>SUM(B21:B30)</f>
        <v>1755086.46</v>
      </c>
      <c r="C31" s="287">
        <f>SUM(C21:C30)</f>
        <v>163155.12</v>
      </c>
      <c r="D31" s="333">
        <f>SUM(D21:D30)</f>
        <v>901783.02</v>
      </c>
      <c r="E31" s="289">
        <f>SUM(E21:E30)</f>
        <v>9780767.7599999998</v>
      </c>
      <c r="F31" s="289">
        <f>SUM(F21:F30)</f>
        <v>25500</v>
      </c>
      <c r="G31" s="289"/>
    </row>
    <row r="32" spans="1:7" s="1" customFormat="1" ht="28.5" customHeight="1" thickBot="1" x14ac:dyDescent="0.25">
      <c r="A32" s="11" t="s">
        <v>132</v>
      </c>
      <c r="B32" s="368">
        <f>B31+C31+D31+E31+F31+G31</f>
        <v>12626292.359999999</v>
      </c>
      <c r="C32" s="369"/>
      <c r="D32" s="369"/>
      <c r="E32" s="369"/>
      <c r="F32" s="369"/>
      <c r="G32" s="369"/>
    </row>
    <row r="33" spans="1:7" ht="13.5" thickBot="1" x14ac:dyDescent="0.25">
      <c r="D33" s="14"/>
      <c r="E33" s="15"/>
    </row>
    <row r="34" spans="1:7" ht="26.25" thickBot="1" x14ac:dyDescent="0.25">
      <c r="A34" s="67" t="s">
        <v>7</v>
      </c>
      <c r="B34" s="366" t="s">
        <v>155</v>
      </c>
      <c r="C34" s="367"/>
      <c r="D34" s="367"/>
      <c r="E34" s="367"/>
      <c r="F34" s="367"/>
      <c r="G34" s="367"/>
    </row>
    <row r="35" spans="1:7" ht="90" thickBot="1" x14ac:dyDescent="0.25">
      <c r="A35" s="68" t="s">
        <v>8</v>
      </c>
      <c r="B35" s="9" t="s">
        <v>9</v>
      </c>
      <c r="C35" s="10" t="s">
        <v>10</v>
      </c>
      <c r="D35" s="10" t="s">
        <v>11</v>
      </c>
      <c r="E35" s="10" t="s">
        <v>12</v>
      </c>
      <c r="F35" s="10" t="s">
        <v>13</v>
      </c>
      <c r="G35" s="10" t="s">
        <v>32</v>
      </c>
    </row>
    <row r="36" spans="1:7" x14ac:dyDescent="0.2">
      <c r="A36" s="92">
        <v>636</v>
      </c>
      <c r="C36" s="85"/>
      <c r="D36" s="85"/>
      <c r="E36" s="100">
        <f>E21+(E21*0.02 )</f>
        <v>9897741.3599999994</v>
      </c>
      <c r="F36" s="85"/>
      <c r="G36" s="85"/>
    </row>
    <row r="37" spans="1:7" x14ac:dyDescent="0.2">
      <c r="A37" s="86">
        <v>638</v>
      </c>
      <c r="B37" s="93"/>
      <c r="C37" s="90"/>
      <c r="D37" s="94"/>
      <c r="E37" s="93">
        <f>E22+(E22*0.02 )</f>
        <v>31212</v>
      </c>
      <c r="F37" s="93"/>
      <c r="G37" s="93"/>
    </row>
    <row r="38" spans="1:7" x14ac:dyDescent="0.2">
      <c r="A38" s="89">
        <v>641</v>
      </c>
      <c r="B38" s="90"/>
      <c r="C38" s="90">
        <f>C23+(C23*0.02)</f>
        <v>1040.4000000000001</v>
      </c>
      <c r="D38" s="90"/>
      <c r="E38" s="90"/>
      <c r="F38" s="90"/>
      <c r="G38" s="90"/>
    </row>
    <row r="39" spans="1:7" x14ac:dyDescent="0.2">
      <c r="A39" s="89">
        <v>639</v>
      </c>
      <c r="B39" s="90"/>
      <c r="C39" s="90"/>
      <c r="D39" s="90"/>
      <c r="E39" s="90">
        <f>E24+(E24*0.02 )</f>
        <v>416.16</v>
      </c>
      <c r="F39" s="90"/>
      <c r="G39" s="90"/>
    </row>
    <row r="40" spans="1:7" ht="13.5" customHeight="1" x14ac:dyDescent="0.2">
      <c r="A40" s="89">
        <v>652</v>
      </c>
      <c r="B40" s="90"/>
      <c r="C40" s="90"/>
      <c r="D40" s="90">
        <f>D25+(D25*0.02 )</f>
        <v>919818.68040000007</v>
      </c>
      <c r="E40" s="90"/>
      <c r="F40" s="90"/>
      <c r="G40" s="90"/>
    </row>
    <row r="41" spans="1:7" ht="13.5" customHeight="1" x14ac:dyDescent="0.2">
      <c r="A41" s="89">
        <v>661</v>
      </c>
      <c r="B41" s="90"/>
      <c r="C41" s="90">
        <f>C26+ (C26*0.02 )</f>
        <v>62163.9</v>
      </c>
      <c r="D41" s="90"/>
      <c r="E41" s="90"/>
      <c r="F41" s="90"/>
      <c r="G41" s="90"/>
    </row>
    <row r="42" spans="1:7" ht="13.5" customHeight="1" x14ac:dyDescent="0.2">
      <c r="A42" s="97">
        <v>663</v>
      </c>
      <c r="B42" s="98"/>
      <c r="C42" s="98"/>
      <c r="D42" s="98"/>
      <c r="E42" s="98"/>
      <c r="F42" s="98">
        <f>F27+(F27*0.02 )</f>
        <v>26010</v>
      </c>
      <c r="G42" s="98"/>
    </row>
    <row r="43" spans="1:7" s="332" customFormat="1" ht="13.5" customHeight="1" x14ac:dyDescent="0.2">
      <c r="A43" s="338">
        <v>671</v>
      </c>
      <c r="B43" s="90">
        <f>B28+(B28*0.02)</f>
        <v>1790188.1891999999</v>
      </c>
      <c r="C43" s="90"/>
      <c r="D43" s="90"/>
      <c r="E43" s="90">
        <f>E28+(E28*0.02 )</f>
        <v>31407.5952</v>
      </c>
      <c r="F43" s="90"/>
      <c r="G43" s="90"/>
    </row>
    <row r="44" spans="1:7" s="332" customFormat="1" ht="13.5" customHeight="1" x14ac:dyDescent="0.2">
      <c r="A44" s="338">
        <v>721</v>
      </c>
      <c r="B44" s="90"/>
      <c r="C44" s="90"/>
      <c r="D44" s="90"/>
      <c r="E44" s="90"/>
      <c r="F44" s="90"/>
      <c r="G44" s="90"/>
    </row>
    <row r="45" spans="1:7" s="332" customFormat="1" ht="13.5" customHeight="1" x14ac:dyDescent="0.2">
      <c r="A45" s="338">
        <v>922</v>
      </c>
      <c r="B45" s="90"/>
      <c r="C45" s="90">
        <f>C30+(C30*0.02)</f>
        <v>103213.9224</v>
      </c>
      <c r="D45" s="90"/>
      <c r="E45" s="90">
        <f>E30+(E30*0.02 )</f>
        <v>15606</v>
      </c>
      <c r="F45" s="90"/>
      <c r="G45" s="90"/>
    </row>
    <row r="46" spans="1:7" s="1" customFormat="1" ht="30" customHeight="1" thickBot="1" x14ac:dyDescent="0.25">
      <c r="A46" s="336" t="s">
        <v>15</v>
      </c>
      <c r="B46" s="337">
        <f>SUM(B36:B45)</f>
        <v>1790188.1891999999</v>
      </c>
      <c r="C46" s="337">
        <f>C36+C37+C38+C39+C40+C41+C42+C43+C44+C45</f>
        <v>166418.2224</v>
      </c>
      <c r="D46" s="337">
        <f>SUM(D37:D42)</f>
        <v>919818.68040000007</v>
      </c>
      <c r="E46" s="337">
        <f>SUM(E36:E45)</f>
        <v>9976383.1151999999</v>
      </c>
      <c r="F46" s="337">
        <f>SUM(F37:F42)</f>
        <v>26010</v>
      </c>
      <c r="G46" s="337">
        <f>SUM(G37:G42)</f>
        <v>0</v>
      </c>
    </row>
    <row r="47" spans="1:7" s="1" customFormat="1" ht="28.5" customHeight="1" thickBot="1" x14ac:dyDescent="0.25">
      <c r="A47" s="11" t="s">
        <v>156</v>
      </c>
      <c r="B47" s="368">
        <f>B46+C46+D46+E46+F46+G46</f>
        <v>12878818.2072</v>
      </c>
      <c r="C47" s="369"/>
      <c r="D47" s="369"/>
      <c r="E47" s="369"/>
      <c r="F47" s="369"/>
      <c r="G47" s="369"/>
    </row>
    <row r="48" spans="1:7" ht="13.5" customHeight="1" x14ac:dyDescent="0.2">
      <c r="C48" s="16"/>
      <c r="D48" s="14"/>
      <c r="E48" s="17"/>
    </row>
    <row r="49" spans="2:5" ht="13.5" customHeight="1" x14ac:dyDescent="0.2">
      <c r="C49" s="16"/>
      <c r="D49" s="18"/>
      <c r="E49" s="19"/>
    </row>
    <row r="50" spans="2:5" ht="13.5" customHeight="1" x14ac:dyDescent="0.2">
      <c r="D50" s="20"/>
      <c r="E50" s="21"/>
    </row>
    <row r="51" spans="2:5" ht="13.5" customHeight="1" x14ac:dyDescent="0.2">
      <c r="D51" s="22"/>
      <c r="E51" s="23"/>
    </row>
    <row r="52" spans="2:5" ht="13.5" customHeight="1" x14ac:dyDescent="0.2">
      <c r="D52" s="14"/>
      <c r="E52" s="15"/>
    </row>
    <row r="53" spans="2:5" ht="28.5" customHeight="1" x14ac:dyDescent="0.2">
      <c r="C53" s="16"/>
      <c r="D53" s="14"/>
      <c r="E53" s="24"/>
    </row>
    <row r="54" spans="2:5" ht="13.5" customHeight="1" x14ac:dyDescent="0.2">
      <c r="C54" s="16"/>
      <c r="D54" s="14"/>
      <c r="E54" s="19"/>
    </row>
    <row r="55" spans="2:5" ht="13.5" customHeight="1" x14ac:dyDescent="0.2">
      <c r="D55" s="14"/>
      <c r="E55" s="15"/>
    </row>
    <row r="56" spans="2:5" ht="13.5" customHeight="1" x14ac:dyDescent="0.2">
      <c r="D56" s="14"/>
      <c r="E56" s="23"/>
    </row>
    <row r="57" spans="2:5" ht="13.5" customHeight="1" x14ac:dyDescent="0.2">
      <c r="D57" s="14"/>
      <c r="E57" s="15"/>
    </row>
    <row r="58" spans="2:5" ht="22.5" customHeight="1" x14ac:dyDescent="0.2">
      <c r="D58" s="14"/>
      <c r="E58" s="25"/>
    </row>
    <row r="59" spans="2:5" ht="13.5" customHeight="1" x14ac:dyDescent="0.2">
      <c r="D59" s="20"/>
      <c r="E59" s="21"/>
    </row>
    <row r="60" spans="2:5" ht="13.5" customHeight="1" x14ac:dyDescent="0.2">
      <c r="B60" s="16"/>
      <c r="D60" s="20"/>
      <c r="E60" s="26"/>
    </row>
    <row r="61" spans="2:5" ht="13.5" customHeight="1" x14ac:dyDescent="0.2">
      <c r="C61" s="16"/>
      <c r="D61" s="20"/>
      <c r="E61" s="27"/>
    </row>
    <row r="62" spans="2:5" ht="13.5" customHeight="1" x14ac:dyDescent="0.2">
      <c r="C62" s="16"/>
      <c r="D62" s="22"/>
      <c r="E62" s="19"/>
    </row>
    <row r="63" spans="2:5" ht="13.5" customHeight="1" x14ac:dyDescent="0.2">
      <c r="D63" s="14"/>
      <c r="E63" s="15"/>
    </row>
    <row r="64" spans="2:5" ht="13.5" customHeight="1" x14ac:dyDescent="0.2">
      <c r="B64" s="16"/>
      <c r="D64" s="14"/>
      <c r="E64" s="17"/>
    </row>
    <row r="65" spans="1:5" ht="13.5" customHeight="1" x14ac:dyDescent="0.2">
      <c r="C65" s="16"/>
      <c r="D65" s="14"/>
      <c r="E65" s="26"/>
    </row>
    <row r="66" spans="1:5" ht="13.5" customHeight="1" x14ac:dyDescent="0.2">
      <c r="C66" s="16"/>
      <c r="D66" s="22"/>
      <c r="E66" s="19"/>
    </row>
    <row r="67" spans="1:5" ht="13.5" customHeight="1" x14ac:dyDescent="0.2">
      <c r="D67" s="20"/>
      <c r="E67" s="15"/>
    </row>
    <row r="68" spans="1:5" ht="13.5" customHeight="1" x14ac:dyDescent="0.2">
      <c r="C68" s="16"/>
      <c r="D68" s="20"/>
      <c r="E68" s="26"/>
    </row>
    <row r="69" spans="1:5" ht="22.5" customHeight="1" x14ac:dyDescent="0.2">
      <c r="D69" s="22"/>
      <c r="E69" s="25"/>
    </row>
    <row r="70" spans="1:5" ht="13.5" customHeight="1" x14ac:dyDescent="0.2">
      <c r="D70" s="14"/>
      <c r="E70" s="15"/>
    </row>
    <row r="71" spans="1:5" ht="13.5" customHeight="1" x14ac:dyDescent="0.2">
      <c r="D71" s="22"/>
      <c r="E71" s="19"/>
    </row>
    <row r="72" spans="1:5" ht="13.5" customHeight="1" x14ac:dyDescent="0.2">
      <c r="D72" s="14"/>
      <c r="E72" s="15"/>
    </row>
    <row r="73" spans="1:5" ht="13.5" customHeight="1" x14ac:dyDescent="0.2">
      <c r="D73" s="14"/>
      <c r="E73" s="15"/>
    </row>
    <row r="74" spans="1:5" ht="13.5" customHeight="1" x14ac:dyDescent="0.2">
      <c r="A74" s="16"/>
      <c r="D74" s="28"/>
      <c r="E74" s="26"/>
    </row>
    <row r="75" spans="1:5" ht="13.5" customHeight="1" x14ac:dyDescent="0.2">
      <c r="B75" s="16"/>
      <c r="C75" s="16"/>
      <c r="D75" s="29"/>
      <c r="E75" s="26"/>
    </row>
    <row r="76" spans="1:5" ht="13.5" customHeight="1" x14ac:dyDescent="0.2">
      <c r="B76" s="16"/>
      <c r="C76" s="16"/>
      <c r="D76" s="29"/>
      <c r="E76" s="17"/>
    </row>
    <row r="77" spans="1:5" ht="13.5" customHeight="1" x14ac:dyDescent="0.2">
      <c r="B77" s="16"/>
      <c r="C77" s="16"/>
      <c r="D77" s="22"/>
      <c r="E77" s="23"/>
    </row>
    <row r="78" spans="1:5" x14ac:dyDescent="0.2">
      <c r="D78" s="14"/>
      <c r="E78" s="15"/>
    </row>
    <row r="79" spans="1:5" x14ac:dyDescent="0.2">
      <c r="B79" s="16"/>
      <c r="D79" s="14"/>
      <c r="E79" s="26"/>
    </row>
    <row r="80" spans="1:5" x14ac:dyDescent="0.2">
      <c r="C80" s="16"/>
      <c r="D80" s="14"/>
      <c r="E80" s="17"/>
    </row>
    <row r="81" spans="1:5" x14ac:dyDescent="0.2">
      <c r="C81" s="16"/>
      <c r="D81" s="22"/>
      <c r="E81" s="19"/>
    </row>
    <row r="82" spans="1:5" x14ac:dyDescent="0.2">
      <c r="D82" s="14"/>
      <c r="E82" s="15"/>
    </row>
    <row r="83" spans="1:5" x14ac:dyDescent="0.2">
      <c r="D83" s="14"/>
      <c r="E83" s="15"/>
    </row>
    <row r="84" spans="1:5" x14ac:dyDescent="0.2">
      <c r="D84" s="30"/>
      <c r="E84" s="31"/>
    </row>
    <row r="85" spans="1:5" x14ac:dyDescent="0.2">
      <c r="D85" s="14"/>
      <c r="E85" s="15"/>
    </row>
    <row r="86" spans="1:5" x14ac:dyDescent="0.2">
      <c r="D86" s="14"/>
      <c r="E86" s="15"/>
    </row>
    <row r="87" spans="1:5" x14ac:dyDescent="0.2">
      <c r="D87" s="14"/>
      <c r="E87" s="15"/>
    </row>
    <row r="88" spans="1:5" x14ac:dyDescent="0.2">
      <c r="D88" s="22"/>
      <c r="E88" s="19"/>
    </row>
    <row r="89" spans="1:5" x14ac:dyDescent="0.2">
      <c r="D89" s="14"/>
      <c r="E89" s="15"/>
    </row>
    <row r="90" spans="1:5" x14ac:dyDescent="0.2">
      <c r="D90" s="22"/>
      <c r="E90" s="19"/>
    </row>
    <row r="91" spans="1:5" x14ac:dyDescent="0.2">
      <c r="D91" s="14"/>
      <c r="E91" s="15"/>
    </row>
    <row r="92" spans="1:5" x14ac:dyDescent="0.2">
      <c r="D92" s="14"/>
      <c r="E92" s="15"/>
    </row>
    <row r="93" spans="1:5" x14ac:dyDescent="0.2">
      <c r="D93" s="14"/>
      <c r="E93" s="15"/>
    </row>
    <row r="94" spans="1:5" x14ac:dyDescent="0.2">
      <c r="D94" s="14"/>
      <c r="E94" s="15"/>
    </row>
    <row r="95" spans="1:5" ht="28.5" customHeight="1" x14ac:dyDescent="0.2">
      <c r="A95" s="32"/>
      <c r="B95" s="32"/>
      <c r="C95" s="32"/>
      <c r="D95" s="33"/>
      <c r="E95" s="34"/>
    </row>
    <row r="96" spans="1:5" x14ac:dyDescent="0.2">
      <c r="C96" s="16"/>
      <c r="D96" s="14"/>
      <c r="E96" s="17"/>
    </row>
    <row r="97" spans="3:5" x14ac:dyDescent="0.2">
      <c r="D97" s="35"/>
      <c r="E97" s="36"/>
    </row>
    <row r="98" spans="3:5" x14ac:dyDescent="0.2">
      <c r="D98" s="14"/>
      <c r="E98" s="15"/>
    </row>
    <row r="99" spans="3:5" x14ac:dyDescent="0.2">
      <c r="D99" s="30"/>
      <c r="E99" s="31"/>
    </row>
    <row r="100" spans="3:5" x14ac:dyDescent="0.2">
      <c r="D100" s="30"/>
      <c r="E100" s="31"/>
    </row>
    <row r="101" spans="3:5" x14ac:dyDescent="0.2">
      <c r="D101" s="14"/>
      <c r="E101" s="15"/>
    </row>
    <row r="102" spans="3:5" x14ac:dyDescent="0.2">
      <c r="D102" s="22"/>
      <c r="E102" s="19"/>
    </row>
    <row r="103" spans="3:5" x14ac:dyDescent="0.2">
      <c r="D103" s="14"/>
      <c r="E103" s="15"/>
    </row>
    <row r="104" spans="3:5" x14ac:dyDescent="0.2">
      <c r="D104" s="14"/>
      <c r="E104" s="15"/>
    </row>
    <row r="105" spans="3:5" x14ac:dyDescent="0.2">
      <c r="D105" s="22"/>
      <c r="E105" s="19"/>
    </row>
    <row r="106" spans="3:5" x14ac:dyDescent="0.2">
      <c r="D106" s="14"/>
      <c r="E106" s="15"/>
    </row>
    <row r="107" spans="3:5" x14ac:dyDescent="0.2">
      <c r="D107" s="30"/>
      <c r="E107" s="31"/>
    </row>
    <row r="108" spans="3:5" x14ac:dyDescent="0.2">
      <c r="D108" s="22"/>
      <c r="E108" s="36"/>
    </row>
    <row r="109" spans="3:5" x14ac:dyDescent="0.2">
      <c r="D109" s="20"/>
      <c r="E109" s="31"/>
    </row>
    <row r="110" spans="3:5" x14ac:dyDescent="0.2">
      <c r="D110" s="22"/>
      <c r="E110" s="19"/>
    </row>
    <row r="111" spans="3:5" x14ac:dyDescent="0.2">
      <c r="D111" s="14"/>
      <c r="E111" s="15"/>
    </row>
    <row r="112" spans="3:5" x14ac:dyDescent="0.2">
      <c r="C112" s="16"/>
      <c r="D112" s="14"/>
      <c r="E112" s="17"/>
    </row>
    <row r="113" spans="2:5" x14ac:dyDescent="0.2">
      <c r="D113" s="20"/>
      <c r="E113" s="19"/>
    </row>
    <row r="114" spans="2:5" x14ac:dyDescent="0.2">
      <c r="D114" s="20"/>
      <c r="E114" s="31"/>
    </row>
    <row r="115" spans="2:5" x14ac:dyDescent="0.2">
      <c r="C115" s="16"/>
      <c r="D115" s="20"/>
      <c r="E115" s="37"/>
    </row>
    <row r="116" spans="2:5" x14ac:dyDescent="0.2">
      <c r="C116" s="16"/>
      <c r="D116" s="22"/>
      <c r="E116" s="23"/>
    </row>
    <row r="117" spans="2:5" x14ac:dyDescent="0.2">
      <c r="D117" s="14"/>
      <c r="E117" s="15"/>
    </row>
    <row r="118" spans="2:5" x14ac:dyDescent="0.2">
      <c r="D118" s="35"/>
      <c r="E118" s="38"/>
    </row>
    <row r="119" spans="2:5" ht="11.25" customHeight="1" x14ac:dyDescent="0.2">
      <c r="D119" s="30"/>
      <c r="E119" s="31"/>
    </row>
    <row r="120" spans="2:5" ht="24" customHeight="1" x14ac:dyDescent="0.2">
      <c r="B120" s="16"/>
      <c r="D120" s="30"/>
      <c r="E120" s="39"/>
    </row>
    <row r="121" spans="2:5" ht="15" customHeight="1" x14ac:dyDescent="0.2">
      <c r="C121" s="16"/>
      <c r="D121" s="30"/>
      <c r="E121" s="39"/>
    </row>
    <row r="122" spans="2:5" ht="11.25" customHeight="1" x14ac:dyDescent="0.2">
      <c r="D122" s="35"/>
      <c r="E122" s="36"/>
    </row>
    <row r="123" spans="2:5" x14ac:dyDescent="0.2">
      <c r="D123" s="30"/>
      <c r="E123" s="31"/>
    </row>
    <row r="124" spans="2:5" ht="13.5" customHeight="1" x14ac:dyDescent="0.2">
      <c r="B124" s="16"/>
      <c r="D124" s="30"/>
      <c r="E124" s="40"/>
    </row>
    <row r="125" spans="2:5" ht="12.75" customHeight="1" x14ac:dyDescent="0.2">
      <c r="C125" s="16"/>
      <c r="D125" s="30"/>
      <c r="E125" s="17"/>
    </row>
    <row r="126" spans="2:5" ht="12.75" customHeight="1" x14ac:dyDescent="0.2">
      <c r="C126" s="16"/>
      <c r="D126" s="22"/>
      <c r="E126" s="23"/>
    </row>
    <row r="127" spans="2:5" x14ac:dyDescent="0.2">
      <c r="D127" s="14"/>
      <c r="E127" s="15"/>
    </row>
    <row r="128" spans="2:5" x14ac:dyDescent="0.2">
      <c r="C128" s="16"/>
      <c r="D128" s="14"/>
      <c r="E128" s="37"/>
    </row>
    <row r="129" spans="1:5" x14ac:dyDescent="0.2">
      <c r="D129" s="35"/>
      <c r="E129" s="36"/>
    </row>
    <row r="130" spans="1:5" x14ac:dyDescent="0.2">
      <c r="D130" s="30"/>
      <c r="E130" s="31"/>
    </row>
    <row r="131" spans="1:5" x14ac:dyDescent="0.2">
      <c r="D131" s="14"/>
      <c r="E131" s="15"/>
    </row>
    <row r="132" spans="1:5" ht="19.5" customHeight="1" x14ac:dyDescent="0.2">
      <c r="A132" s="41"/>
      <c r="B132" s="5"/>
      <c r="C132" s="5"/>
      <c r="D132" s="5"/>
      <c r="E132" s="26"/>
    </row>
    <row r="133" spans="1:5" ht="15" customHeight="1" x14ac:dyDescent="0.2">
      <c r="A133" s="16"/>
      <c r="D133" s="28"/>
      <c r="E133" s="26"/>
    </row>
    <row r="134" spans="1:5" x14ac:dyDescent="0.2">
      <c r="A134" s="16"/>
      <c r="B134" s="16"/>
      <c r="D134" s="28"/>
      <c r="E134" s="17"/>
    </row>
    <row r="135" spans="1:5" x14ac:dyDescent="0.2">
      <c r="C135" s="16"/>
      <c r="D135" s="14"/>
      <c r="E135" s="26"/>
    </row>
    <row r="136" spans="1:5" x14ac:dyDescent="0.2">
      <c r="D136" s="18"/>
      <c r="E136" s="19"/>
    </row>
    <row r="137" spans="1:5" x14ac:dyDescent="0.2">
      <c r="B137" s="16"/>
      <c r="D137" s="14"/>
      <c r="E137" s="17"/>
    </row>
    <row r="138" spans="1:5" x14ac:dyDescent="0.2">
      <c r="C138" s="16"/>
      <c r="D138" s="14"/>
      <c r="E138" s="17"/>
    </row>
    <row r="139" spans="1:5" x14ac:dyDescent="0.2">
      <c r="D139" s="22"/>
      <c r="E139" s="23"/>
    </row>
    <row r="140" spans="1:5" ht="22.5" customHeight="1" x14ac:dyDescent="0.2">
      <c r="C140" s="16"/>
      <c r="D140" s="14"/>
      <c r="E140" s="24"/>
    </row>
    <row r="141" spans="1:5" x14ac:dyDescent="0.2">
      <c r="D141" s="14"/>
      <c r="E141" s="23"/>
    </row>
    <row r="142" spans="1:5" x14ac:dyDescent="0.2">
      <c r="B142" s="16"/>
      <c r="D142" s="20"/>
      <c r="E142" s="26"/>
    </row>
    <row r="143" spans="1:5" x14ac:dyDescent="0.2">
      <c r="C143" s="16"/>
      <c r="D143" s="20"/>
      <c r="E143" s="27"/>
    </row>
    <row r="144" spans="1:5" x14ac:dyDescent="0.2">
      <c r="D144" s="22"/>
      <c r="E144" s="19"/>
    </row>
    <row r="145" spans="1:5" ht="13.5" customHeight="1" x14ac:dyDescent="0.2">
      <c r="A145" s="16"/>
      <c r="D145" s="28"/>
      <c r="E145" s="26"/>
    </row>
    <row r="146" spans="1:5" ht="13.5" customHeight="1" x14ac:dyDescent="0.2">
      <c r="B146" s="16"/>
      <c r="D146" s="14"/>
      <c r="E146" s="26"/>
    </row>
    <row r="147" spans="1:5" ht="13.5" customHeight="1" x14ac:dyDescent="0.2">
      <c r="C147" s="16"/>
      <c r="D147" s="14"/>
      <c r="E147" s="17"/>
    </row>
    <row r="148" spans="1:5" x14ac:dyDescent="0.2">
      <c r="C148" s="16"/>
      <c r="D148" s="22"/>
      <c r="E148" s="19"/>
    </row>
    <row r="149" spans="1:5" x14ac:dyDescent="0.2">
      <c r="C149" s="16"/>
      <c r="D149" s="14"/>
      <c r="E149" s="17"/>
    </row>
    <row r="150" spans="1:5" x14ac:dyDescent="0.2">
      <c r="D150" s="35"/>
      <c r="E150" s="36"/>
    </row>
    <row r="151" spans="1:5" x14ac:dyDescent="0.2">
      <c r="C151" s="16"/>
      <c r="D151" s="20"/>
      <c r="E151" s="37"/>
    </row>
    <row r="152" spans="1:5" x14ac:dyDescent="0.2">
      <c r="C152" s="16"/>
      <c r="D152" s="22"/>
      <c r="E152" s="23"/>
    </row>
    <row r="153" spans="1:5" x14ac:dyDescent="0.2">
      <c r="D153" s="35"/>
      <c r="E153" s="42"/>
    </row>
    <row r="154" spans="1:5" x14ac:dyDescent="0.2">
      <c r="B154" s="16"/>
      <c r="D154" s="30"/>
      <c r="E154" s="40"/>
    </row>
    <row r="155" spans="1:5" x14ac:dyDescent="0.2">
      <c r="C155" s="16"/>
      <c r="D155" s="30"/>
      <c r="E155" s="17"/>
    </row>
    <row r="156" spans="1:5" x14ac:dyDescent="0.2">
      <c r="C156" s="16"/>
      <c r="D156" s="22"/>
      <c r="E156" s="23"/>
    </row>
    <row r="157" spans="1:5" x14ac:dyDescent="0.2">
      <c r="C157" s="16"/>
      <c r="D157" s="22"/>
      <c r="E157" s="23"/>
    </row>
    <row r="158" spans="1:5" x14ac:dyDescent="0.2">
      <c r="D158" s="14"/>
      <c r="E158" s="15"/>
    </row>
    <row r="159" spans="1:5" s="43" customFormat="1" ht="18" customHeight="1" x14ac:dyDescent="0.25">
      <c r="A159" s="364"/>
      <c r="B159" s="365"/>
      <c r="C159" s="365"/>
      <c r="D159" s="365"/>
      <c r="E159" s="365"/>
    </row>
    <row r="160" spans="1:5" ht="28.5" customHeight="1" x14ac:dyDescent="0.2">
      <c r="A160" s="32"/>
      <c r="B160" s="32"/>
      <c r="C160" s="32"/>
      <c r="D160" s="33"/>
      <c r="E160" s="34"/>
    </row>
    <row r="162" spans="1:5" ht="15.75" x14ac:dyDescent="0.2">
      <c r="A162" s="45"/>
      <c r="B162" s="16"/>
      <c r="C162" s="16"/>
      <c r="D162" s="46"/>
      <c r="E162" s="4"/>
    </row>
    <row r="163" spans="1:5" x14ac:dyDescent="0.2">
      <c r="A163" s="16"/>
      <c r="B163" s="16"/>
      <c r="C163" s="16"/>
      <c r="D163" s="46"/>
      <c r="E163" s="4"/>
    </row>
    <row r="164" spans="1:5" ht="17.25" customHeight="1" x14ac:dyDescent="0.2">
      <c r="A164" s="16"/>
      <c r="B164" s="16"/>
      <c r="C164" s="16"/>
      <c r="D164" s="46"/>
      <c r="E164" s="4"/>
    </row>
    <row r="165" spans="1:5" ht="13.5" customHeight="1" x14ac:dyDescent="0.2">
      <c r="A165" s="16"/>
      <c r="B165" s="16"/>
      <c r="C165" s="16"/>
      <c r="D165" s="46"/>
      <c r="E165" s="4"/>
    </row>
    <row r="166" spans="1:5" x14ac:dyDescent="0.2">
      <c r="A166" s="16"/>
      <c r="B166" s="16"/>
      <c r="C166" s="16"/>
      <c r="D166" s="46"/>
      <c r="E166" s="4"/>
    </row>
    <row r="167" spans="1:5" x14ac:dyDescent="0.2">
      <c r="A167" s="16"/>
      <c r="B167" s="16"/>
      <c r="C167" s="16"/>
    </row>
    <row r="168" spans="1:5" x14ac:dyDescent="0.2">
      <c r="A168" s="16"/>
      <c r="B168" s="16"/>
      <c r="C168" s="16"/>
      <c r="D168" s="46"/>
      <c r="E168" s="4"/>
    </row>
    <row r="169" spans="1:5" x14ac:dyDescent="0.2">
      <c r="A169" s="16"/>
      <c r="B169" s="16"/>
      <c r="C169" s="16"/>
      <c r="D169" s="46"/>
      <c r="E169" s="47"/>
    </row>
    <row r="170" spans="1:5" x14ac:dyDescent="0.2">
      <c r="A170" s="16"/>
      <c r="B170" s="16"/>
      <c r="C170" s="16"/>
      <c r="D170" s="46"/>
      <c r="E170" s="4"/>
    </row>
    <row r="171" spans="1:5" ht="22.5" customHeight="1" x14ac:dyDescent="0.2">
      <c r="A171" s="16"/>
      <c r="B171" s="16"/>
      <c r="C171" s="16"/>
      <c r="D171" s="46"/>
      <c r="E171" s="24"/>
    </row>
    <row r="172" spans="1:5" ht="22.5" customHeight="1" x14ac:dyDescent="0.2">
      <c r="D172" s="22"/>
      <c r="E172" s="25"/>
    </row>
  </sheetData>
  <mergeCells count="8">
    <mergeCell ref="A159:E159"/>
    <mergeCell ref="B3:G3"/>
    <mergeCell ref="B47:G47"/>
    <mergeCell ref="A1:G1"/>
    <mergeCell ref="B17:G17"/>
    <mergeCell ref="B19:G19"/>
    <mergeCell ref="B32:G32"/>
    <mergeCell ref="B34:G34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scale="88" firstPageNumber="2" orientation="landscape" useFirstPageNumber="1" r:id="rId1"/>
  <headerFooter alignWithMargins="0">
    <oddFooter>&amp;R&amp;P</oddFooter>
  </headerFooter>
  <rowBreaks count="3" manualBreakCount="3">
    <brk id="17" max="8" man="1"/>
    <brk id="93" max="9" man="1"/>
    <brk id="157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G506"/>
  <sheetViews>
    <sheetView tabSelected="1" zoomScaleNormal="100" workbookViewId="0">
      <selection activeCell="B302" sqref="B302"/>
    </sheetView>
  </sheetViews>
  <sheetFormatPr defaultColWidth="11.42578125" defaultRowHeight="12.75" x14ac:dyDescent="0.2"/>
  <cols>
    <col min="1" max="1" width="20.7109375" style="63" customWidth="1"/>
    <col min="2" max="2" width="41.5703125" style="64" customWidth="1"/>
    <col min="3" max="3" width="10.7109375" style="2" customWidth="1"/>
    <col min="4" max="4" width="11.42578125" style="2" customWidth="1"/>
    <col min="5" max="5" width="8.42578125" style="2" customWidth="1"/>
    <col min="6" max="6" width="10.140625" style="2" customWidth="1"/>
    <col min="7" max="7" width="11.28515625" style="2" customWidth="1"/>
    <col min="8" max="8" width="7.85546875" style="2" customWidth="1"/>
    <col min="9" max="9" width="8.5703125" style="2" customWidth="1"/>
    <col min="10" max="10" width="8.42578125" style="2" customWidth="1"/>
    <col min="11" max="12" width="11.28515625" style="2" customWidth="1"/>
    <col min="13" max="16384" width="11.42578125" style="3"/>
  </cols>
  <sheetData>
    <row r="1" spans="1:12" ht="24" customHeight="1" x14ac:dyDescent="0.2">
      <c r="A1" s="370" t="s">
        <v>176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</row>
    <row r="2" spans="1:12" s="4" customFormat="1" ht="50.25" thickBot="1" x14ac:dyDescent="0.25">
      <c r="A2" s="165" t="s">
        <v>95</v>
      </c>
      <c r="B2" s="166" t="s">
        <v>94</v>
      </c>
      <c r="C2" s="82" t="s">
        <v>157</v>
      </c>
      <c r="D2" s="82" t="s">
        <v>54</v>
      </c>
      <c r="E2" s="82" t="s">
        <v>10</v>
      </c>
      <c r="F2" s="82" t="s">
        <v>11</v>
      </c>
      <c r="G2" s="82" t="s">
        <v>12</v>
      </c>
      <c r="H2" s="82" t="s">
        <v>16</v>
      </c>
      <c r="I2" s="119" t="s">
        <v>14</v>
      </c>
      <c r="J2" s="82" t="s">
        <v>53</v>
      </c>
      <c r="K2" s="82" t="s">
        <v>128</v>
      </c>
      <c r="L2" s="82" t="s">
        <v>158</v>
      </c>
    </row>
    <row r="3" spans="1:12" ht="21" customHeight="1" thickBot="1" x14ac:dyDescent="0.25">
      <c r="A3" s="190"/>
      <c r="B3" s="191" t="s">
        <v>93</v>
      </c>
      <c r="C3" s="105">
        <f>D3+E3+F3+G3+H3</f>
        <v>12378718</v>
      </c>
      <c r="D3" s="120">
        <f t="shared" ref="D3:H5" si="0">D4</f>
        <v>1720673</v>
      </c>
      <c r="E3" s="255">
        <f t="shared" si="0"/>
        <v>159956</v>
      </c>
      <c r="F3" s="273">
        <f t="shared" si="0"/>
        <v>884101</v>
      </c>
      <c r="G3" s="129">
        <f t="shared" si="0"/>
        <v>9588988</v>
      </c>
      <c r="H3" s="255">
        <f t="shared" si="0"/>
        <v>25000</v>
      </c>
      <c r="I3" s="255"/>
      <c r="J3" s="255">
        <v>114206</v>
      </c>
      <c r="K3" s="324">
        <f t="shared" ref="K3:K66" si="1">C3+(C3*0.02)</f>
        <v>12626292.359999999</v>
      </c>
      <c r="L3" s="324">
        <f>K3+(K3*0.02)</f>
        <v>12878818.2072</v>
      </c>
    </row>
    <row r="4" spans="1:12" s="4" customFormat="1" ht="24.75" customHeight="1" thickBot="1" x14ac:dyDescent="0.25">
      <c r="A4" s="192" t="s">
        <v>89</v>
      </c>
      <c r="B4" s="193" t="s">
        <v>90</v>
      </c>
      <c r="C4" s="105">
        <f t="shared" ref="C4:C5" si="2">D4+E4+F4+G4+H4</f>
        <v>12378718</v>
      </c>
      <c r="D4" s="120">
        <f t="shared" si="0"/>
        <v>1720673</v>
      </c>
      <c r="E4" s="255">
        <f t="shared" si="0"/>
        <v>159956</v>
      </c>
      <c r="F4" s="273">
        <f t="shared" si="0"/>
        <v>884101</v>
      </c>
      <c r="G4" s="129">
        <f t="shared" si="0"/>
        <v>9588988</v>
      </c>
      <c r="H4" s="255">
        <f t="shared" si="0"/>
        <v>25000</v>
      </c>
      <c r="I4" s="255"/>
      <c r="J4" s="255">
        <v>114206</v>
      </c>
      <c r="K4" s="324">
        <f t="shared" si="1"/>
        <v>12626292.359999999</v>
      </c>
      <c r="L4" s="324">
        <f t="shared" ref="L4:L67" si="3">K4+(K4*0.02)</f>
        <v>12878818.2072</v>
      </c>
    </row>
    <row r="5" spans="1:12" ht="16.5" customHeight="1" thickBot="1" x14ac:dyDescent="0.25">
      <c r="A5" s="194" t="s">
        <v>91</v>
      </c>
      <c r="B5" s="195" t="s">
        <v>92</v>
      </c>
      <c r="C5" s="105">
        <f t="shared" si="2"/>
        <v>12378718</v>
      </c>
      <c r="D5" s="120">
        <f t="shared" si="0"/>
        <v>1720673</v>
      </c>
      <c r="E5" s="255">
        <f t="shared" si="0"/>
        <v>159956</v>
      </c>
      <c r="F5" s="273">
        <f t="shared" si="0"/>
        <v>884101</v>
      </c>
      <c r="G5" s="129">
        <f t="shared" si="0"/>
        <v>9588988</v>
      </c>
      <c r="H5" s="255">
        <f t="shared" si="0"/>
        <v>25000</v>
      </c>
      <c r="I5" s="255"/>
      <c r="J5" s="255">
        <v>114206</v>
      </c>
      <c r="K5" s="324">
        <f t="shared" si="1"/>
        <v>12626292.359999999</v>
      </c>
      <c r="L5" s="324">
        <f t="shared" si="3"/>
        <v>12878818.2072</v>
      </c>
    </row>
    <row r="6" spans="1:12" s="4" customFormat="1" ht="27" customHeight="1" x14ac:dyDescent="0.25">
      <c r="A6" s="196" t="s">
        <v>88</v>
      </c>
      <c r="B6" s="197" t="s">
        <v>124</v>
      </c>
      <c r="C6" s="105">
        <f>C7+C109+C145+C176+C260</f>
        <v>12378718</v>
      </c>
      <c r="D6" s="120">
        <f>D7</f>
        <v>1720673</v>
      </c>
      <c r="E6" s="120">
        <f>E109</f>
        <v>159956</v>
      </c>
      <c r="F6" s="273">
        <f>F145</f>
        <v>884101</v>
      </c>
      <c r="G6" s="129">
        <f>G176</f>
        <v>9588988</v>
      </c>
      <c r="H6" s="255">
        <f>H260</f>
        <v>25000</v>
      </c>
      <c r="I6" s="105"/>
      <c r="J6" s="120">
        <v>114206</v>
      </c>
      <c r="K6" s="324">
        <f t="shared" si="1"/>
        <v>12626292.359999999</v>
      </c>
      <c r="L6" s="324">
        <f t="shared" si="3"/>
        <v>12878818.2072</v>
      </c>
    </row>
    <row r="7" spans="1:12" s="4" customFormat="1" ht="15.75" customHeight="1" x14ac:dyDescent="0.2">
      <c r="A7" s="150" t="s">
        <v>76</v>
      </c>
      <c r="B7" s="256" t="s">
        <v>119</v>
      </c>
      <c r="C7" s="199">
        <f>C8+C44</f>
        <v>1720673</v>
      </c>
      <c r="D7" s="200">
        <f>D8+D44</f>
        <v>1720673</v>
      </c>
      <c r="E7" s="200"/>
      <c r="F7" s="201"/>
      <c r="G7" s="200"/>
      <c r="H7" s="201"/>
      <c r="I7" s="199"/>
      <c r="J7" s="201"/>
      <c r="K7" s="324">
        <f t="shared" si="1"/>
        <v>1755086.46</v>
      </c>
      <c r="L7" s="324">
        <f t="shared" si="3"/>
        <v>1790188.1891999999</v>
      </c>
    </row>
    <row r="8" spans="1:12" s="4" customFormat="1" ht="15.75" customHeight="1" x14ac:dyDescent="0.2">
      <c r="A8" s="148" t="s">
        <v>77</v>
      </c>
      <c r="B8" s="149" t="s">
        <v>81</v>
      </c>
      <c r="C8" s="206">
        <f>C10+C25+C37</f>
        <v>818984</v>
      </c>
      <c r="D8" s="207">
        <f>D9+D25+D37</f>
        <v>818984</v>
      </c>
      <c r="E8" s="207"/>
      <c r="F8" s="208"/>
      <c r="G8" s="207"/>
      <c r="H8" s="208"/>
      <c r="I8" s="206"/>
      <c r="J8" s="208"/>
      <c r="K8" s="324">
        <f t="shared" si="1"/>
        <v>835363.68</v>
      </c>
      <c r="L8" s="324">
        <f t="shared" si="3"/>
        <v>852070.95360000001</v>
      </c>
    </row>
    <row r="9" spans="1:12" s="4" customFormat="1" ht="15.75" customHeight="1" x14ac:dyDescent="0.2">
      <c r="A9" s="152" t="s">
        <v>56</v>
      </c>
      <c r="B9" s="153" t="s">
        <v>78</v>
      </c>
      <c r="C9" s="217">
        <f>SUM(D9:J9)</f>
        <v>6000</v>
      </c>
      <c r="D9" s="218">
        <f>D11</f>
        <v>6000</v>
      </c>
      <c r="E9" s="218"/>
      <c r="F9" s="219"/>
      <c r="G9" s="218"/>
      <c r="H9" s="219"/>
      <c r="I9" s="217"/>
      <c r="J9" s="219"/>
      <c r="K9" s="324">
        <f t="shared" si="1"/>
        <v>6120</v>
      </c>
      <c r="L9" s="324">
        <f t="shared" si="3"/>
        <v>6242.4</v>
      </c>
    </row>
    <row r="10" spans="1:12" s="4" customFormat="1" ht="15.75" customHeight="1" x14ac:dyDescent="0.2">
      <c r="A10" s="154" t="s">
        <v>79</v>
      </c>
      <c r="B10" s="155" t="s">
        <v>80</v>
      </c>
      <c r="C10" s="227">
        <f>SUM(D10:J10)</f>
        <v>6000</v>
      </c>
      <c r="D10" s="228">
        <v>6000</v>
      </c>
      <c r="E10" s="228"/>
      <c r="F10" s="229"/>
      <c r="G10" s="228"/>
      <c r="H10" s="229"/>
      <c r="I10" s="227"/>
      <c r="J10" s="229"/>
      <c r="K10" s="324">
        <f t="shared" si="1"/>
        <v>6120</v>
      </c>
      <c r="L10" s="324">
        <f t="shared" si="3"/>
        <v>6242.4</v>
      </c>
    </row>
    <row r="11" spans="1:12" s="4" customFormat="1" ht="15.75" customHeight="1" x14ac:dyDescent="0.2">
      <c r="A11" s="158" t="s">
        <v>74</v>
      </c>
      <c r="B11" s="159" t="s">
        <v>75</v>
      </c>
      <c r="C11" s="230">
        <f>C12</f>
        <v>5000</v>
      </c>
      <c r="D11" s="232">
        <v>6000</v>
      </c>
      <c r="E11" s="230"/>
      <c r="F11" s="230"/>
      <c r="G11" s="231"/>
      <c r="H11" s="231"/>
      <c r="I11" s="231"/>
      <c r="J11" s="231"/>
      <c r="K11" s="324">
        <f t="shared" si="1"/>
        <v>5100</v>
      </c>
      <c r="L11" s="324">
        <f t="shared" si="3"/>
        <v>5202</v>
      </c>
    </row>
    <row r="12" spans="1:12" s="4" customFormat="1" ht="15.75" customHeight="1" x14ac:dyDescent="0.2">
      <c r="A12" s="156" t="s">
        <v>37</v>
      </c>
      <c r="B12" s="157" t="s">
        <v>38</v>
      </c>
      <c r="C12" s="240">
        <f>C14</f>
        <v>5000</v>
      </c>
      <c r="D12" s="240">
        <v>6000</v>
      </c>
      <c r="E12" s="240"/>
      <c r="F12" s="240"/>
      <c r="G12" s="161"/>
      <c r="H12" s="161"/>
      <c r="I12" s="161"/>
      <c r="J12" s="161"/>
      <c r="K12" s="324">
        <f t="shared" si="1"/>
        <v>5100</v>
      </c>
      <c r="L12" s="324">
        <f t="shared" si="3"/>
        <v>5202</v>
      </c>
    </row>
    <row r="13" spans="1:12" s="4" customFormat="1" ht="13.5" hidden="1" customHeight="1" x14ac:dyDescent="0.2">
      <c r="A13" s="146"/>
      <c r="B13" s="147"/>
      <c r="C13" s="105"/>
      <c r="D13" s="105"/>
      <c r="E13" s="105"/>
      <c r="F13" s="105"/>
      <c r="G13" s="102"/>
      <c r="H13" s="102"/>
      <c r="I13" s="102"/>
      <c r="J13" s="102"/>
      <c r="K13" s="324">
        <f t="shared" si="1"/>
        <v>0</v>
      </c>
      <c r="L13" s="324">
        <f t="shared" si="3"/>
        <v>0</v>
      </c>
    </row>
    <row r="14" spans="1:12" s="4" customFormat="1" x14ac:dyDescent="0.2">
      <c r="A14" s="106">
        <v>3</v>
      </c>
      <c r="B14" s="107" t="s">
        <v>17</v>
      </c>
      <c r="C14" s="105">
        <f>C15</f>
        <v>5000</v>
      </c>
      <c r="D14" s="120">
        <v>6000</v>
      </c>
      <c r="E14" s="120"/>
      <c r="F14" s="120"/>
      <c r="G14" s="121"/>
      <c r="H14" s="121"/>
      <c r="I14" s="102"/>
      <c r="J14" s="102"/>
      <c r="K14" s="324">
        <f t="shared" si="1"/>
        <v>5100</v>
      </c>
      <c r="L14" s="324">
        <f t="shared" si="3"/>
        <v>5202</v>
      </c>
    </row>
    <row r="15" spans="1:12" s="4" customFormat="1" x14ac:dyDescent="0.2">
      <c r="A15" s="106">
        <v>32</v>
      </c>
      <c r="B15" s="107" t="s">
        <v>55</v>
      </c>
      <c r="C15" s="105">
        <f>C16+C17</f>
        <v>5000</v>
      </c>
      <c r="D15" s="120">
        <v>5000</v>
      </c>
      <c r="E15" s="120"/>
      <c r="F15" s="120"/>
      <c r="G15" s="121"/>
      <c r="H15" s="121"/>
      <c r="I15" s="102"/>
      <c r="J15" s="102"/>
      <c r="K15" s="324">
        <f t="shared" si="1"/>
        <v>5100</v>
      </c>
      <c r="L15" s="324">
        <f t="shared" si="3"/>
        <v>5202</v>
      </c>
    </row>
    <row r="16" spans="1:12" x14ac:dyDescent="0.2">
      <c r="A16" s="109">
        <v>321</v>
      </c>
      <c r="B16" s="110" t="s">
        <v>21</v>
      </c>
      <c r="C16" s="111">
        <f>SUM(D16:J16)</f>
        <v>3000</v>
      </c>
      <c r="D16" s="122">
        <v>3000</v>
      </c>
      <c r="E16" s="122"/>
      <c r="F16" s="122"/>
      <c r="G16" s="123"/>
      <c r="H16" s="123"/>
      <c r="I16" s="104"/>
      <c r="J16" s="104"/>
      <c r="K16" s="324">
        <f t="shared" si="1"/>
        <v>3060</v>
      </c>
      <c r="L16" s="324">
        <f t="shared" si="3"/>
        <v>3121.2</v>
      </c>
    </row>
    <row r="17" spans="1:12" x14ac:dyDescent="0.2">
      <c r="A17" s="130">
        <v>322</v>
      </c>
      <c r="B17" s="131" t="s">
        <v>22</v>
      </c>
      <c r="C17" s="122">
        <f>SUM(D17:J17)</f>
        <v>2000</v>
      </c>
      <c r="D17" s="122">
        <v>2000</v>
      </c>
      <c r="E17" s="122"/>
      <c r="F17" s="122"/>
      <c r="G17" s="123"/>
      <c r="H17" s="123"/>
      <c r="I17" s="104"/>
      <c r="J17" s="104"/>
      <c r="K17" s="324">
        <f t="shared" si="1"/>
        <v>2040</v>
      </c>
      <c r="L17" s="324">
        <f t="shared" si="3"/>
        <v>2080.8000000000002</v>
      </c>
    </row>
    <row r="18" spans="1:12" s="258" customFormat="1" ht="0.75" hidden="1" customHeight="1" x14ac:dyDescent="0.2">
      <c r="A18" s="109">
        <v>323</v>
      </c>
      <c r="B18" s="110" t="s">
        <v>23</v>
      </c>
      <c r="C18" s="105">
        <f>SUM(D18:J18)</f>
        <v>0</v>
      </c>
      <c r="D18" s="122">
        <v>0</v>
      </c>
      <c r="E18" s="122"/>
      <c r="F18" s="105"/>
      <c r="G18" s="123"/>
      <c r="H18" s="123"/>
      <c r="I18" s="104"/>
      <c r="J18" s="104"/>
      <c r="K18" s="324">
        <f t="shared" si="1"/>
        <v>0</v>
      </c>
      <c r="L18" s="324">
        <f t="shared" si="3"/>
        <v>0</v>
      </c>
    </row>
    <row r="19" spans="1:12" s="145" customFormat="1" ht="15.75" customHeight="1" x14ac:dyDescent="0.2">
      <c r="A19" s="156" t="s">
        <v>40</v>
      </c>
      <c r="B19" s="157" t="s">
        <v>41</v>
      </c>
      <c r="C19" s="105">
        <f>SUM(D19:J19)</f>
        <v>1000</v>
      </c>
      <c r="D19" s="120">
        <v>1000</v>
      </c>
      <c r="E19" s="122"/>
      <c r="F19" s="122"/>
      <c r="G19" s="123"/>
      <c r="H19" s="123"/>
      <c r="I19" s="104"/>
      <c r="J19" s="104"/>
      <c r="K19" s="324">
        <f t="shared" si="1"/>
        <v>1020</v>
      </c>
      <c r="L19" s="324">
        <f t="shared" si="3"/>
        <v>1040.4000000000001</v>
      </c>
    </row>
    <row r="20" spans="1:12" s="145" customFormat="1" hidden="1" x14ac:dyDescent="0.2">
      <c r="A20" s="146"/>
      <c r="B20" s="147"/>
      <c r="C20" s="105"/>
      <c r="D20" s="122"/>
      <c r="E20" s="123"/>
      <c r="F20" s="122"/>
      <c r="G20" s="123"/>
      <c r="H20" s="123"/>
      <c r="I20" s="104"/>
      <c r="J20" s="104"/>
      <c r="K20" s="324">
        <f t="shared" si="1"/>
        <v>0</v>
      </c>
      <c r="L20" s="324">
        <f t="shared" si="3"/>
        <v>0</v>
      </c>
    </row>
    <row r="21" spans="1:12" s="145" customFormat="1" x14ac:dyDescent="0.2">
      <c r="A21" s="106">
        <v>3</v>
      </c>
      <c r="B21" s="107" t="s">
        <v>17</v>
      </c>
      <c r="C21" s="105">
        <f>SUM(D21:J21)</f>
        <v>1000</v>
      </c>
      <c r="D21" s="120">
        <v>1000</v>
      </c>
      <c r="E21" s="123"/>
      <c r="F21" s="122"/>
      <c r="G21" s="123"/>
      <c r="H21" s="123"/>
      <c r="I21" s="104"/>
      <c r="J21" s="104"/>
      <c r="K21" s="324">
        <f t="shared" si="1"/>
        <v>1020</v>
      </c>
      <c r="L21" s="324">
        <f t="shared" si="3"/>
        <v>1040.4000000000001</v>
      </c>
    </row>
    <row r="22" spans="1:12" s="145" customFormat="1" x14ac:dyDescent="0.2">
      <c r="A22" s="106">
        <v>32</v>
      </c>
      <c r="B22" s="107" t="s">
        <v>55</v>
      </c>
      <c r="C22" s="105">
        <f>SUM(D22:J22)</f>
        <v>1000</v>
      </c>
      <c r="D22" s="120">
        <v>1000</v>
      </c>
      <c r="E22" s="123"/>
      <c r="F22" s="122"/>
      <c r="G22" s="123"/>
      <c r="H22" s="123"/>
      <c r="I22" s="104"/>
      <c r="J22" s="104"/>
      <c r="K22" s="324">
        <f t="shared" si="1"/>
        <v>1020</v>
      </c>
      <c r="L22" s="324">
        <f t="shared" si="3"/>
        <v>1040.4000000000001</v>
      </c>
    </row>
    <row r="23" spans="1:12" s="145" customFormat="1" ht="12" customHeight="1" x14ac:dyDescent="0.2">
      <c r="A23" s="109">
        <v>322</v>
      </c>
      <c r="B23" s="110" t="s">
        <v>22</v>
      </c>
      <c r="C23" s="105">
        <f>SUM(D23:J23)</f>
        <v>1000</v>
      </c>
      <c r="D23" s="122">
        <v>1000</v>
      </c>
      <c r="E23" s="123"/>
      <c r="F23" s="122"/>
      <c r="G23" s="123"/>
      <c r="H23" s="123"/>
      <c r="I23" s="104"/>
      <c r="J23" s="104"/>
      <c r="K23" s="324">
        <f t="shared" si="1"/>
        <v>1020</v>
      </c>
      <c r="L23" s="324">
        <f t="shared" si="3"/>
        <v>1040.4000000000001</v>
      </c>
    </row>
    <row r="24" spans="1:12" s="187" customFormat="1" ht="10.5" hidden="1" customHeight="1" x14ac:dyDescent="0.2">
      <c r="A24" s="169"/>
      <c r="B24" s="110"/>
      <c r="C24" s="105"/>
      <c r="D24" s="122"/>
      <c r="E24" s="123"/>
      <c r="F24" s="122"/>
      <c r="G24" s="123"/>
      <c r="H24" s="123"/>
      <c r="I24" s="104"/>
      <c r="J24" s="104"/>
      <c r="K24" s="105">
        <f t="shared" si="1"/>
        <v>0</v>
      </c>
      <c r="L24" s="105">
        <f t="shared" si="3"/>
        <v>0</v>
      </c>
    </row>
    <row r="25" spans="1:12" s="145" customFormat="1" ht="24.75" customHeight="1" x14ac:dyDescent="0.2">
      <c r="A25" s="162" t="s">
        <v>48</v>
      </c>
      <c r="B25" s="153" t="s">
        <v>118</v>
      </c>
      <c r="C25" s="217">
        <f>C26</f>
        <v>803883</v>
      </c>
      <c r="D25" s="217">
        <f t="shared" ref="D25:D35" si="4">C25</f>
        <v>803883</v>
      </c>
      <c r="E25" s="220"/>
      <c r="F25" s="219"/>
      <c r="G25" s="220"/>
      <c r="H25" s="220"/>
      <c r="I25" s="220"/>
      <c r="J25" s="217"/>
      <c r="K25" s="324">
        <f t="shared" si="1"/>
        <v>819960.66</v>
      </c>
      <c r="L25" s="324">
        <f t="shared" si="3"/>
        <v>836359.87320000003</v>
      </c>
    </row>
    <row r="26" spans="1:12" s="145" customFormat="1" ht="15.75" customHeight="1" x14ac:dyDescent="0.2">
      <c r="A26" s="158" t="s">
        <v>85</v>
      </c>
      <c r="B26" s="159" t="s">
        <v>84</v>
      </c>
      <c r="C26" s="230">
        <f>C27</f>
        <v>803883</v>
      </c>
      <c r="D26" s="217">
        <f t="shared" si="4"/>
        <v>803883</v>
      </c>
      <c r="E26" s="231"/>
      <c r="F26" s="230"/>
      <c r="G26" s="231"/>
      <c r="H26" s="231"/>
      <c r="I26" s="231"/>
      <c r="J26" s="231"/>
      <c r="K26" s="324">
        <f t="shared" si="1"/>
        <v>819960.66</v>
      </c>
      <c r="L26" s="324">
        <f t="shared" si="3"/>
        <v>836359.87320000003</v>
      </c>
    </row>
    <row r="27" spans="1:12" s="145" customFormat="1" ht="15.75" customHeight="1" x14ac:dyDescent="0.2">
      <c r="A27" s="160" t="s">
        <v>63</v>
      </c>
      <c r="B27" s="161" t="s">
        <v>45</v>
      </c>
      <c r="C27" s="240">
        <f>C29</f>
        <v>803883</v>
      </c>
      <c r="D27" s="217">
        <f t="shared" si="4"/>
        <v>803883</v>
      </c>
      <c r="E27" s="161"/>
      <c r="F27" s="240"/>
      <c r="G27" s="161"/>
      <c r="H27" s="161"/>
      <c r="I27" s="161"/>
      <c r="J27" s="161"/>
      <c r="K27" s="324">
        <f t="shared" si="1"/>
        <v>819960.66</v>
      </c>
      <c r="L27" s="324">
        <f t="shared" si="3"/>
        <v>836359.87320000003</v>
      </c>
    </row>
    <row r="28" spans="1:12" s="145" customFormat="1" hidden="1" x14ac:dyDescent="0.2">
      <c r="A28" s="189"/>
      <c r="B28" s="147"/>
      <c r="C28" s="105"/>
      <c r="D28" s="217">
        <f t="shared" si="4"/>
        <v>0</v>
      </c>
      <c r="E28" s="102"/>
      <c r="F28" s="142"/>
      <c r="G28" s="102"/>
      <c r="H28" s="102"/>
      <c r="I28" s="102"/>
      <c r="J28" s="105"/>
      <c r="K28" s="324">
        <f t="shared" si="1"/>
        <v>0</v>
      </c>
      <c r="L28" s="324">
        <f t="shared" si="3"/>
        <v>0</v>
      </c>
    </row>
    <row r="29" spans="1:12" s="145" customFormat="1" x14ac:dyDescent="0.2">
      <c r="A29" s="106">
        <v>3</v>
      </c>
      <c r="B29" s="107" t="s">
        <v>17</v>
      </c>
      <c r="C29" s="105">
        <f>C30+C34</f>
        <v>803883</v>
      </c>
      <c r="D29" s="217">
        <f t="shared" si="4"/>
        <v>803883</v>
      </c>
      <c r="E29" s="102"/>
      <c r="F29" s="142"/>
      <c r="G29" s="102"/>
      <c r="H29" s="102"/>
      <c r="I29" s="102"/>
      <c r="J29" s="105"/>
      <c r="K29" s="324">
        <f t="shared" si="1"/>
        <v>819960.66</v>
      </c>
      <c r="L29" s="324">
        <f t="shared" si="3"/>
        <v>836359.87320000003</v>
      </c>
    </row>
    <row r="30" spans="1:12" s="145" customFormat="1" x14ac:dyDescent="0.2">
      <c r="A30" s="106">
        <v>31</v>
      </c>
      <c r="B30" s="107" t="s">
        <v>60</v>
      </c>
      <c r="C30" s="105">
        <f>SUM(C31:C33)</f>
        <v>791154</v>
      </c>
      <c r="D30" s="217">
        <f t="shared" si="4"/>
        <v>791154</v>
      </c>
      <c r="E30" s="102"/>
      <c r="F30" s="142"/>
      <c r="G30" s="102"/>
      <c r="H30" s="102"/>
      <c r="I30" s="102"/>
      <c r="J30" s="105"/>
      <c r="K30" s="324">
        <f t="shared" si="1"/>
        <v>806977.08</v>
      </c>
      <c r="L30" s="324">
        <f t="shared" si="3"/>
        <v>823116.62159999995</v>
      </c>
    </row>
    <row r="31" spans="1:12" s="145" customFormat="1" x14ac:dyDescent="0.2">
      <c r="A31" s="109">
        <v>311</v>
      </c>
      <c r="B31" s="110" t="s">
        <v>18</v>
      </c>
      <c r="C31" s="105">
        <v>654529</v>
      </c>
      <c r="D31" s="217">
        <f t="shared" si="4"/>
        <v>654529</v>
      </c>
      <c r="E31" s="104"/>
      <c r="F31" s="141"/>
      <c r="G31" s="104"/>
      <c r="H31" s="104"/>
      <c r="I31" s="104"/>
      <c r="J31" s="111"/>
      <c r="K31" s="324">
        <f t="shared" si="1"/>
        <v>667619.57999999996</v>
      </c>
      <c r="L31" s="324">
        <f t="shared" si="3"/>
        <v>680971.97159999993</v>
      </c>
    </row>
    <row r="32" spans="1:12" s="145" customFormat="1" x14ac:dyDescent="0.2">
      <c r="A32" s="109">
        <v>312</v>
      </c>
      <c r="B32" s="110" t="s">
        <v>19</v>
      </c>
      <c r="C32" s="105">
        <v>29900</v>
      </c>
      <c r="D32" s="217">
        <f t="shared" si="4"/>
        <v>29900</v>
      </c>
      <c r="E32" s="104"/>
      <c r="F32" s="141"/>
      <c r="G32" s="104"/>
      <c r="H32" s="104"/>
      <c r="I32" s="104"/>
      <c r="J32" s="111"/>
      <c r="K32" s="324">
        <f t="shared" si="1"/>
        <v>30498</v>
      </c>
      <c r="L32" s="324">
        <f t="shared" si="3"/>
        <v>31107.96</v>
      </c>
    </row>
    <row r="33" spans="1:12" s="145" customFormat="1" x14ac:dyDescent="0.2">
      <c r="A33" s="109">
        <v>313</v>
      </c>
      <c r="B33" s="110" t="s">
        <v>20</v>
      </c>
      <c r="C33" s="105">
        <v>106725</v>
      </c>
      <c r="D33" s="217">
        <f t="shared" si="4"/>
        <v>106725</v>
      </c>
      <c r="E33" s="104"/>
      <c r="F33" s="141"/>
      <c r="G33" s="104"/>
      <c r="H33" s="104"/>
      <c r="I33" s="104"/>
      <c r="J33" s="111"/>
      <c r="K33" s="324">
        <f t="shared" si="1"/>
        <v>108859.5</v>
      </c>
      <c r="L33" s="324">
        <f t="shared" si="3"/>
        <v>111036.69</v>
      </c>
    </row>
    <row r="34" spans="1:12" s="145" customFormat="1" x14ac:dyDescent="0.2">
      <c r="A34" s="101">
        <v>32</v>
      </c>
      <c r="B34" s="114" t="s">
        <v>55</v>
      </c>
      <c r="C34" s="105">
        <f>C35</f>
        <v>12729</v>
      </c>
      <c r="D34" s="217">
        <f t="shared" si="4"/>
        <v>12729</v>
      </c>
      <c r="E34" s="102"/>
      <c r="F34" s="125"/>
      <c r="G34" s="104"/>
      <c r="H34" s="104"/>
      <c r="I34" s="104"/>
      <c r="J34" s="111"/>
      <c r="K34" s="324">
        <f t="shared" si="1"/>
        <v>12983.58</v>
      </c>
      <c r="L34" s="324">
        <f t="shared" si="3"/>
        <v>13243.2516</v>
      </c>
    </row>
    <row r="35" spans="1:12" s="145" customFormat="1" x14ac:dyDescent="0.2">
      <c r="A35" s="109">
        <v>321</v>
      </c>
      <c r="B35" s="110" t="s">
        <v>21</v>
      </c>
      <c r="C35" s="105">
        <v>12729</v>
      </c>
      <c r="D35" s="217">
        <f t="shared" si="4"/>
        <v>12729</v>
      </c>
      <c r="E35" s="104"/>
      <c r="F35" s="124"/>
      <c r="G35" s="104"/>
      <c r="H35" s="104"/>
      <c r="I35" s="104"/>
      <c r="J35" s="111"/>
      <c r="K35" s="324">
        <f t="shared" si="1"/>
        <v>12983.58</v>
      </c>
      <c r="L35" s="324">
        <f t="shared" si="3"/>
        <v>13243.2516</v>
      </c>
    </row>
    <row r="36" spans="1:12" s="145" customFormat="1" hidden="1" x14ac:dyDescent="0.2">
      <c r="A36" s="109"/>
      <c r="B36" s="110"/>
      <c r="C36" s="105"/>
      <c r="D36" s="122"/>
      <c r="E36" s="105"/>
      <c r="F36" s="122"/>
      <c r="G36" s="123"/>
      <c r="H36" s="123"/>
      <c r="I36" s="104"/>
      <c r="J36" s="104"/>
      <c r="K36" s="324">
        <f t="shared" si="1"/>
        <v>0</v>
      </c>
      <c r="L36" s="324">
        <f t="shared" si="3"/>
        <v>0</v>
      </c>
    </row>
    <row r="37" spans="1:12" s="292" customFormat="1" x14ac:dyDescent="0.2">
      <c r="A37" s="294" t="s">
        <v>150</v>
      </c>
      <c r="B37" s="295" t="s">
        <v>154</v>
      </c>
      <c r="C37" s="227">
        <f>C39</f>
        <v>9101</v>
      </c>
      <c r="D37" s="227">
        <f t="shared" ref="D37:D43" si="5">C37</f>
        <v>9101</v>
      </c>
      <c r="E37" s="296"/>
      <c r="F37" s="229"/>
      <c r="G37" s="296"/>
      <c r="H37" s="296"/>
      <c r="I37" s="296"/>
      <c r="J37" s="227"/>
      <c r="K37" s="324">
        <f t="shared" si="1"/>
        <v>9283.02</v>
      </c>
      <c r="L37" s="324">
        <f t="shared" si="3"/>
        <v>9468.6804000000011</v>
      </c>
    </row>
    <row r="38" spans="1:12" s="292" customFormat="1" x14ac:dyDescent="0.2">
      <c r="A38" s="158" t="s">
        <v>85</v>
      </c>
      <c r="B38" s="159" t="s">
        <v>84</v>
      </c>
      <c r="C38" s="230">
        <f>C39</f>
        <v>9101</v>
      </c>
      <c r="D38" s="227">
        <f t="shared" si="5"/>
        <v>9101</v>
      </c>
      <c r="E38" s="231"/>
      <c r="F38" s="230"/>
      <c r="G38" s="231"/>
      <c r="H38" s="231"/>
      <c r="I38" s="231"/>
      <c r="J38" s="231"/>
      <c r="K38" s="324">
        <f t="shared" si="1"/>
        <v>9283.02</v>
      </c>
      <c r="L38" s="324">
        <f t="shared" si="3"/>
        <v>9468.6804000000011</v>
      </c>
    </row>
    <row r="39" spans="1:12" s="292" customFormat="1" x14ac:dyDescent="0.2">
      <c r="A39" s="160" t="s">
        <v>152</v>
      </c>
      <c r="B39" s="161" t="s">
        <v>153</v>
      </c>
      <c r="C39" s="240">
        <f>C41</f>
        <v>9101</v>
      </c>
      <c r="D39" s="227">
        <f t="shared" si="5"/>
        <v>9101</v>
      </c>
      <c r="E39" s="161"/>
      <c r="F39" s="240"/>
      <c r="G39" s="161"/>
      <c r="H39" s="161"/>
      <c r="I39" s="161"/>
      <c r="J39" s="161"/>
      <c r="K39" s="324">
        <f t="shared" si="1"/>
        <v>9283.02</v>
      </c>
      <c r="L39" s="324">
        <f t="shared" si="3"/>
        <v>9468.6804000000011</v>
      </c>
    </row>
    <row r="40" spans="1:12" s="292" customFormat="1" ht="1.5" customHeight="1" x14ac:dyDescent="0.2">
      <c r="A40" s="189"/>
      <c r="B40" s="147"/>
      <c r="C40" s="105"/>
      <c r="D40" s="227">
        <f t="shared" si="5"/>
        <v>0</v>
      </c>
      <c r="E40" s="102"/>
      <c r="F40" s="142"/>
      <c r="G40" s="102"/>
      <c r="H40" s="102"/>
      <c r="I40" s="102"/>
      <c r="J40" s="105"/>
      <c r="K40" s="324">
        <f t="shared" si="1"/>
        <v>0</v>
      </c>
      <c r="L40" s="324">
        <f t="shared" si="3"/>
        <v>0</v>
      </c>
    </row>
    <row r="41" spans="1:12" s="292" customFormat="1" x14ac:dyDescent="0.2">
      <c r="A41" s="106">
        <v>3</v>
      </c>
      <c r="B41" s="107" t="s">
        <v>17</v>
      </c>
      <c r="C41" s="105">
        <f>C42</f>
        <v>9101</v>
      </c>
      <c r="D41" s="227">
        <f t="shared" si="5"/>
        <v>9101</v>
      </c>
      <c r="E41" s="102"/>
      <c r="F41" s="142"/>
      <c r="G41" s="102"/>
      <c r="H41" s="102"/>
      <c r="I41" s="102"/>
      <c r="J41" s="105"/>
      <c r="K41" s="324">
        <f t="shared" si="1"/>
        <v>9283.02</v>
      </c>
      <c r="L41" s="324">
        <f t="shared" si="3"/>
        <v>9468.6804000000011</v>
      </c>
    </row>
    <row r="42" spans="1:12" s="292" customFormat="1" x14ac:dyDescent="0.2">
      <c r="A42" s="106">
        <v>32</v>
      </c>
      <c r="B42" s="114" t="s">
        <v>55</v>
      </c>
      <c r="C42" s="105">
        <f>C43</f>
        <v>9101</v>
      </c>
      <c r="D42" s="227">
        <f t="shared" si="5"/>
        <v>9101</v>
      </c>
      <c r="E42" s="102"/>
      <c r="F42" s="142"/>
      <c r="G42" s="102"/>
      <c r="H42" s="102"/>
      <c r="I42" s="102"/>
      <c r="J42" s="105"/>
      <c r="K42" s="324">
        <f t="shared" si="1"/>
        <v>9283.02</v>
      </c>
      <c r="L42" s="324">
        <f t="shared" si="3"/>
        <v>9468.6804000000011</v>
      </c>
    </row>
    <row r="43" spans="1:12" s="292" customFormat="1" x14ac:dyDescent="0.2">
      <c r="A43" s="109">
        <v>322</v>
      </c>
      <c r="B43" s="110" t="s">
        <v>151</v>
      </c>
      <c r="C43" s="105">
        <v>9101</v>
      </c>
      <c r="D43" s="227">
        <f t="shared" si="5"/>
        <v>9101</v>
      </c>
      <c r="E43" s="104"/>
      <c r="F43" s="141"/>
      <c r="G43" s="104"/>
      <c r="H43" s="104"/>
      <c r="I43" s="104"/>
      <c r="J43" s="111"/>
      <c r="K43" s="324">
        <f t="shared" si="1"/>
        <v>9283.02</v>
      </c>
      <c r="L43" s="324">
        <f t="shared" si="3"/>
        <v>9468.6804000000011</v>
      </c>
    </row>
    <row r="44" spans="1:12" s="4" customFormat="1" ht="15.75" customHeight="1" x14ac:dyDescent="0.2">
      <c r="A44" s="148" t="s">
        <v>39</v>
      </c>
      <c r="B44" s="149" t="s">
        <v>86</v>
      </c>
      <c r="C44" s="206">
        <f t="shared" ref="C44:C58" si="6">SUM(D44:J44)</f>
        <v>901689</v>
      </c>
      <c r="D44" s="207">
        <f>D46+D66+D78</f>
        <v>901689</v>
      </c>
      <c r="E44" s="207"/>
      <c r="F44" s="207"/>
      <c r="G44" s="209"/>
      <c r="H44" s="209"/>
      <c r="I44" s="210"/>
      <c r="J44" s="210"/>
      <c r="K44" s="324">
        <f t="shared" si="1"/>
        <v>919722.78</v>
      </c>
      <c r="L44" s="324">
        <f t="shared" si="3"/>
        <v>938117.23560000001</v>
      </c>
    </row>
    <row r="45" spans="1:12" s="4" customFormat="1" ht="15.75" customHeight="1" x14ac:dyDescent="0.2">
      <c r="A45" s="163" t="s">
        <v>74</v>
      </c>
      <c r="B45" s="159" t="s">
        <v>87</v>
      </c>
      <c r="C45" s="230">
        <f t="shared" si="6"/>
        <v>161189</v>
      </c>
      <c r="D45" s="232">
        <f>D46</f>
        <v>161189</v>
      </c>
      <c r="E45" s="232"/>
      <c r="F45" s="232"/>
      <c r="G45" s="233"/>
      <c r="H45" s="233"/>
      <c r="I45" s="231"/>
      <c r="J45" s="231"/>
      <c r="K45" s="324">
        <f t="shared" si="1"/>
        <v>164412.78</v>
      </c>
      <c r="L45" s="324">
        <f t="shared" si="3"/>
        <v>167701.0356</v>
      </c>
    </row>
    <row r="46" spans="1:12" s="4" customFormat="1" ht="15.75" customHeight="1" x14ac:dyDescent="0.2">
      <c r="A46" s="156" t="s">
        <v>37</v>
      </c>
      <c r="B46" s="160" t="s">
        <v>38</v>
      </c>
      <c r="C46" s="240">
        <f t="shared" si="6"/>
        <v>161189</v>
      </c>
      <c r="D46" s="274">
        <f>D47</f>
        <v>161189</v>
      </c>
      <c r="E46" s="242"/>
      <c r="F46" s="242"/>
      <c r="G46" s="243"/>
      <c r="H46" s="243"/>
      <c r="I46" s="161"/>
      <c r="J46" s="161"/>
      <c r="K46" s="324">
        <f t="shared" si="1"/>
        <v>164412.78</v>
      </c>
      <c r="L46" s="324">
        <f t="shared" si="3"/>
        <v>167701.0356</v>
      </c>
    </row>
    <row r="47" spans="1:12" s="4" customFormat="1" x14ac:dyDescent="0.2">
      <c r="A47" s="106">
        <v>3</v>
      </c>
      <c r="B47" s="107" t="s">
        <v>17</v>
      </c>
      <c r="C47" s="105">
        <f t="shared" si="6"/>
        <v>161189</v>
      </c>
      <c r="D47" s="261">
        <f>D49+D55+D57</f>
        <v>161189</v>
      </c>
      <c r="E47" s="120"/>
      <c r="F47" s="120"/>
      <c r="G47" s="121"/>
      <c r="H47" s="121"/>
      <c r="I47" s="102"/>
      <c r="J47" s="102"/>
      <c r="K47" s="324">
        <f t="shared" si="1"/>
        <v>164412.78</v>
      </c>
      <c r="L47" s="324">
        <f t="shared" si="3"/>
        <v>167701.0356</v>
      </c>
    </row>
    <row r="48" spans="1:12" s="4" customFormat="1" hidden="1" x14ac:dyDescent="0.2">
      <c r="A48" s="106"/>
      <c r="B48" s="107"/>
      <c r="C48" s="105">
        <f t="shared" si="6"/>
        <v>0</v>
      </c>
      <c r="D48" s="261"/>
      <c r="E48" s="120"/>
      <c r="F48" s="120"/>
      <c r="G48" s="121"/>
      <c r="H48" s="121"/>
      <c r="I48" s="102"/>
      <c r="J48" s="102"/>
      <c r="K48" s="324">
        <f t="shared" si="1"/>
        <v>0</v>
      </c>
      <c r="L48" s="324">
        <f t="shared" si="3"/>
        <v>0</v>
      </c>
    </row>
    <row r="49" spans="1:12" s="4" customFormat="1" x14ac:dyDescent="0.2">
      <c r="A49" s="106">
        <v>32</v>
      </c>
      <c r="B49" s="107" t="s">
        <v>55</v>
      </c>
      <c r="C49" s="105">
        <f t="shared" si="6"/>
        <v>156089</v>
      </c>
      <c r="D49" s="261">
        <f>D50+D51+D52+D53</f>
        <v>156089</v>
      </c>
      <c r="E49" s="120"/>
      <c r="F49" s="120"/>
      <c r="G49" s="121"/>
      <c r="H49" s="121"/>
      <c r="I49" s="102"/>
      <c r="J49" s="102"/>
      <c r="K49" s="324">
        <f t="shared" si="1"/>
        <v>159210.78</v>
      </c>
      <c r="L49" s="324">
        <f t="shared" si="3"/>
        <v>162394.99559999999</v>
      </c>
    </row>
    <row r="50" spans="1:12" x14ac:dyDescent="0.2">
      <c r="A50" s="109">
        <v>321</v>
      </c>
      <c r="B50" s="110" t="s">
        <v>21</v>
      </c>
      <c r="C50" s="105">
        <f t="shared" si="6"/>
        <v>9500</v>
      </c>
      <c r="D50" s="259">
        <v>9500</v>
      </c>
      <c r="E50" s="122"/>
      <c r="F50" s="122"/>
      <c r="G50" s="123"/>
      <c r="H50" s="123"/>
      <c r="I50" s="104"/>
      <c r="J50" s="104"/>
      <c r="K50" s="324">
        <f t="shared" si="1"/>
        <v>9690</v>
      </c>
      <c r="L50" s="324">
        <f t="shared" si="3"/>
        <v>9883.7999999999993</v>
      </c>
    </row>
    <row r="51" spans="1:12" x14ac:dyDescent="0.2">
      <c r="A51" s="109">
        <v>322</v>
      </c>
      <c r="B51" s="110" t="s">
        <v>22</v>
      </c>
      <c r="C51" s="105">
        <f t="shared" si="6"/>
        <v>57400</v>
      </c>
      <c r="D51" s="259">
        <v>57400</v>
      </c>
      <c r="E51" s="122"/>
      <c r="F51" s="122"/>
      <c r="G51" s="123"/>
      <c r="H51" s="123"/>
      <c r="I51" s="104"/>
      <c r="J51" s="104"/>
      <c r="K51" s="324">
        <f t="shared" si="1"/>
        <v>58548</v>
      </c>
      <c r="L51" s="324">
        <f t="shared" si="3"/>
        <v>59718.96</v>
      </c>
    </row>
    <row r="52" spans="1:12" x14ac:dyDescent="0.2">
      <c r="A52" s="109">
        <v>323</v>
      </c>
      <c r="B52" s="110" t="s">
        <v>23</v>
      </c>
      <c r="C52" s="105">
        <f t="shared" si="6"/>
        <v>83189</v>
      </c>
      <c r="D52" s="259">
        <v>83189</v>
      </c>
      <c r="E52" s="122"/>
      <c r="F52" s="122"/>
      <c r="G52" s="123"/>
      <c r="H52" s="123"/>
      <c r="I52" s="104"/>
      <c r="J52" s="104"/>
      <c r="K52" s="324">
        <f t="shared" si="1"/>
        <v>84852.78</v>
      </c>
      <c r="L52" s="324">
        <f t="shared" si="3"/>
        <v>86549.835600000006</v>
      </c>
    </row>
    <row r="53" spans="1:12" ht="12.75" customHeight="1" x14ac:dyDescent="0.2">
      <c r="A53" s="109">
        <v>329</v>
      </c>
      <c r="B53" s="110" t="s">
        <v>24</v>
      </c>
      <c r="C53" s="105">
        <f t="shared" si="6"/>
        <v>6000</v>
      </c>
      <c r="D53" s="259">
        <v>6000</v>
      </c>
      <c r="E53" s="122"/>
      <c r="F53" s="122"/>
      <c r="G53" s="123"/>
      <c r="H53" s="123"/>
      <c r="I53" s="104"/>
      <c r="J53" s="104"/>
      <c r="K53" s="324">
        <f t="shared" si="1"/>
        <v>6120</v>
      </c>
      <c r="L53" s="324">
        <f t="shared" si="3"/>
        <v>6242.4</v>
      </c>
    </row>
    <row r="54" spans="1:12" hidden="1" x14ac:dyDescent="0.2">
      <c r="A54" s="109"/>
      <c r="B54" s="110"/>
      <c r="C54" s="105">
        <f t="shared" si="6"/>
        <v>0</v>
      </c>
      <c r="D54" s="122"/>
      <c r="E54" s="122"/>
      <c r="F54" s="122"/>
      <c r="G54" s="123"/>
      <c r="H54" s="123"/>
      <c r="I54" s="104"/>
      <c r="J54" s="104"/>
      <c r="K54" s="324">
        <f t="shared" si="1"/>
        <v>0</v>
      </c>
      <c r="L54" s="324">
        <f t="shared" si="3"/>
        <v>0</v>
      </c>
    </row>
    <row r="55" spans="1:12" x14ac:dyDescent="0.2">
      <c r="A55" s="101">
        <v>34</v>
      </c>
      <c r="B55" s="114" t="s">
        <v>61</v>
      </c>
      <c r="C55" s="105">
        <f t="shared" si="6"/>
        <v>5100</v>
      </c>
      <c r="D55" s="261">
        <f>D56</f>
        <v>5100</v>
      </c>
      <c r="E55" s="122"/>
      <c r="F55" s="122"/>
      <c r="G55" s="123"/>
      <c r="H55" s="123"/>
      <c r="I55" s="104"/>
      <c r="J55" s="104"/>
      <c r="K55" s="324">
        <f t="shared" si="1"/>
        <v>5202</v>
      </c>
      <c r="L55" s="324">
        <f t="shared" si="3"/>
        <v>5306.04</v>
      </c>
    </row>
    <row r="56" spans="1:12" x14ac:dyDescent="0.2">
      <c r="A56" s="109">
        <v>343</v>
      </c>
      <c r="B56" s="110" t="s">
        <v>25</v>
      </c>
      <c r="C56" s="105">
        <f t="shared" si="6"/>
        <v>5100</v>
      </c>
      <c r="D56" s="259">
        <v>5100</v>
      </c>
      <c r="E56" s="122"/>
      <c r="F56" s="122"/>
      <c r="G56" s="123"/>
      <c r="H56" s="123"/>
      <c r="I56" s="104"/>
      <c r="J56" s="104"/>
      <c r="K56" s="324">
        <f t="shared" si="1"/>
        <v>5202</v>
      </c>
      <c r="L56" s="324">
        <f t="shared" si="3"/>
        <v>5306.04</v>
      </c>
    </row>
    <row r="57" spans="1:12" ht="22.5" x14ac:dyDescent="0.2">
      <c r="A57" s="101">
        <v>42</v>
      </c>
      <c r="B57" s="114" t="s">
        <v>62</v>
      </c>
      <c r="C57" s="105">
        <f t="shared" si="6"/>
        <v>0</v>
      </c>
      <c r="D57" s="120">
        <f>D58</f>
        <v>0</v>
      </c>
      <c r="E57" s="120"/>
      <c r="F57" s="120"/>
      <c r="G57" s="121"/>
      <c r="H57" s="121"/>
      <c r="I57" s="102"/>
      <c r="J57" s="102"/>
      <c r="K57" s="324">
        <f t="shared" si="1"/>
        <v>0</v>
      </c>
      <c r="L57" s="324">
        <f t="shared" si="3"/>
        <v>0</v>
      </c>
    </row>
    <row r="58" spans="1:12" ht="12" customHeight="1" x14ac:dyDescent="0.2">
      <c r="A58" s="109">
        <v>422</v>
      </c>
      <c r="B58" s="110" t="s">
        <v>26</v>
      </c>
      <c r="C58" s="105">
        <f t="shared" si="6"/>
        <v>0</v>
      </c>
      <c r="D58" s="122">
        <v>0</v>
      </c>
      <c r="E58" s="122"/>
      <c r="F58" s="122"/>
      <c r="G58" s="123"/>
      <c r="H58" s="123"/>
      <c r="I58" s="104"/>
      <c r="J58" s="104"/>
      <c r="K58" s="324">
        <f t="shared" si="1"/>
        <v>0</v>
      </c>
      <c r="L58" s="324">
        <f t="shared" si="3"/>
        <v>0</v>
      </c>
    </row>
    <row r="59" spans="1:12" hidden="1" x14ac:dyDescent="0.2">
      <c r="A59" s="106"/>
      <c r="B59" s="107"/>
      <c r="C59" s="105"/>
      <c r="D59" s="122"/>
      <c r="E59" s="120"/>
      <c r="F59" s="122"/>
      <c r="G59" s="123"/>
      <c r="H59" s="123"/>
      <c r="I59" s="104"/>
      <c r="J59" s="104"/>
      <c r="K59" s="105">
        <f t="shared" si="1"/>
        <v>0</v>
      </c>
      <c r="L59" s="324">
        <f t="shared" si="3"/>
        <v>0</v>
      </c>
    </row>
    <row r="60" spans="1:12" hidden="1" x14ac:dyDescent="0.2">
      <c r="A60" s="109"/>
      <c r="B60" s="110"/>
      <c r="C60" s="105"/>
      <c r="D60" s="122"/>
      <c r="E60" s="122"/>
      <c r="F60" s="122"/>
      <c r="G60" s="123"/>
      <c r="H60" s="123"/>
      <c r="I60" s="104"/>
      <c r="J60" s="104"/>
      <c r="K60" s="105">
        <f t="shared" si="1"/>
        <v>0</v>
      </c>
      <c r="L60" s="324">
        <f t="shared" si="3"/>
        <v>0</v>
      </c>
    </row>
    <row r="61" spans="1:12" hidden="1" x14ac:dyDescent="0.2">
      <c r="A61" s="109"/>
      <c r="B61" s="110"/>
      <c r="C61" s="105"/>
      <c r="D61" s="122"/>
      <c r="E61" s="122"/>
      <c r="F61" s="122"/>
      <c r="G61" s="123"/>
      <c r="H61" s="123"/>
      <c r="I61" s="104"/>
      <c r="J61" s="104"/>
      <c r="K61" s="105">
        <f t="shared" si="1"/>
        <v>0</v>
      </c>
      <c r="L61" s="324">
        <f t="shared" si="3"/>
        <v>0</v>
      </c>
    </row>
    <row r="62" spans="1:12" hidden="1" x14ac:dyDescent="0.2">
      <c r="A62" s="109"/>
      <c r="B62" s="110"/>
      <c r="C62" s="105"/>
      <c r="D62" s="122"/>
      <c r="E62" s="122"/>
      <c r="F62" s="122"/>
      <c r="G62" s="123"/>
      <c r="H62" s="123"/>
      <c r="I62" s="104"/>
      <c r="J62" s="104"/>
      <c r="K62" s="105">
        <f t="shared" si="1"/>
        <v>0</v>
      </c>
      <c r="L62" s="324">
        <f t="shared" si="3"/>
        <v>0</v>
      </c>
    </row>
    <row r="63" spans="1:12" hidden="1" x14ac:dyDescent="0.2">
      <c r="A63" s="109"/>
      <c r="B63" s="110"/>
      <c r="C63" s="105"/>
      <c r="D63" s="122"/>
      <c r="E63" s="122"/>
      <c r="F63" s="122"/>
      <c r="G63" s="123"/>
      <c r="H63" s="123"/>
      <c r="I63" s="104"/>
      <c r="J63" s="104"/>
      <c r="K63" s="105">
        <f t="shared" si="1"/>
        <v>0</v>
      </c>
      <c r="L63" s="324">
        <f t="shared" si="3"/>
        <v>0</v>
      </c>
    </row>
    <row r="64" spans="1:12" hidden="1" x14ac:dyDescent="0.2">
      <c r="A64" s="109"/>
      <c r="B64" s="110"/>
      <c r="C64" s="105"/>
      <c r="D64" s="122"/>
      <c r="E64" s="122"/>
      <c r="F64" s="122"/>
      <c r="G64" s="123"/>
      <c r="H64" s="123"/>
      <c r="I64" s="104"/>
      <c r="J64" s="104"/>
      <c r="K64" s="105">
        <f t="shared" si="1"/>
        <v>0</v>
      </c>
      <c r="L64" s="324">
        <f t="shared" si="3"/>
        <v>0</v>
      </c>
    </row>
    <row r="65" spans="1:12" hidden="1" x14ac:dyDescent="0.2">
      <c r="A65" s="109"/>
      <c r="B65" s="110"/>
      <c r="C65" s="105"/>
      <c r="D65" s="122"/>
      <c r="E65" s="122"/>
      <c r="F65" s="122"/>
      <c r="G65" s="105"/>
      <c r="H65" s="123"/>
      <c r="I65" s="104"/>
      <c r="J65" s="104"/>
      <c r="K65" s="105">
        <f t="shared" si="1"/>
        <v>0</v>
      </c>
      <c r="L65" s="324">
        <f t="shared" si="3"/>
        <v>0</v>
      </c>
    </row>
    <row r="66" spans="1:12" ht="15.75" customHeight="1" x14ac:dyDescent="0.2">
      <c r="A66" s="156" t="s">
        <v>40</v>
      </c>
      <c r="B66" s="157" t="s">
        <v>41</v>
      </c>
      <c r="C66" s="240">
        <f>SUM(D66:J66)</f>
        <v>714000</v>
      </c>
      <c r="D66" s="242">
        <f>D73</f>
        <v>714000</v>
      </c>
      <c r="E66" s="244"/>
      <c r="F66" s="244"/>
      <c r="G66" s="245"/>
      <c r="H66" s="245"/>
      <c r="I66" s="246"/>
      <c r="J66" s="246"/>
      <c r="K66" s="324">
        <f t="shared" si="1"/>
        <v>728280</v>
      </c>
      <c r="L66" s="324">
        <f t="shared" si="3"/>
        <v>742845.6</v>
      </c>
    </row>
    <row r="67" spans="1:12" hidden="1" x14ac:dyDescent="0.2">
      <c r="A67" s="146"/>
      <c r="B67" s="147"/>
      <c r="C67" s="105"/>
      <c r="D67" s="122"/>
      <c r="E67" s="123"/>
      <c r="F67" s="122"/>
      <c r="G67" s="123"/>
      <c r="H67" s="123"/>
      <c r="I67" s="104"/>
      <c r="J67" s="104"/>
      <c r="K67" s="324">
        <f t="shared" ref="K67:K130" si="7">C67+(C67*0.02)</f>
        <v>0</v>
      </c>
      <c r="L67" s="324">
        <f t="shared" si="3"/>
        <v>0</v>
      </c>
    </row>
    <row r="68" spans="1:12" hidden="1" x14ac:dyDescent="0.2">
      <c r="A68" s="106"/>
      <c r="B68" s="107"/>
      <c r="C68" s="105"/>
      <c r="D68" s="120"/>
      <c r="E68" s="123"/>
      <c r="F68" s="122"/>
      <c r="G68" s="123"/>
      <c r="H68" s="123"/>
      <c r="I68" s="104"/>
      <c r="J68" s="104"/>
      <c r="K68" s="324">
        <f t="shared" si="7"/>
        <v>0</v>
      </c>
      <c r="L68" s="324">
        <f t="shared" ref="L68:L131" si="8">K68+(K68*0.02)</f>
        <v>0</v>
      </c>
    </row>
    <row r="69" spans="1:12" hidden="1" x14ac:dyDescent="0.2">
      <c r="A69" s="106"/>
      <c r="B69" s="107"/>
      <c r="C69" s="105"/>
      <c r="D69" s="120"/>
      <c r="E69" s="123"/>
      <c r="F69" s="122"/>
      <c r="G69" s="123"/>
      <c r="H69" s="123"/>
      <c r="I69" s="104"/>
      <c r="J69" s="104"/>
      <c r="K69" s="324">
        <f t="shared" si="7"/>
        <v>0</v>
      </c>
      <c r="L69" s="324">
        <f t="shared" si="8"/>
        <v>0</v>
      </c>
    </row>
    <row r="70" spans="1:12" hidden="1" x14ac:dyDescent="0.2">
      <c r="A70" s="109"/>
      <c r="B70" s="110"/>
      <c r="C70" s="105"/>
      <c r="D70" s="122"/>
      <c r="E70" s="123"/>
      <c r="F70" s="122"/>
      <c r="G70" s="123"/>
      <c r="H70" s="123"/>
      <c r="I70" s="104"/>
      <c r="J70" s="104"/>
      <c r="K70" s="324">
        <f t="shared" si="7"/>
        <v>0</v>
      </c>
      <c r="L70" s="324">
        <f t="shared" si="8"/>
        <v>0</v>
      </c>
    </row>
    <row r="71" spans="1:12" hidden="1" x14ac:dyDescent="0.2">
      <c r="A71" s="109"/>
      <c r="B71" s="110"/>
      <c r="C71" s="105"/>
      <c r="D71" s="122"/>
      <c r="E71" s="123"/>
      <c r="F71" s="122"/>
      <c r="G71" s="123"/>
      <c r="H71" s="123"/>
      <c r="I71" s="104"/>
      <c r="J71" s="104"/>
      <c r="K71" s="324">
        <f t="shared" si="7"/>
        <v>0</v>
      </c>
      <c r="L71" s="324">
        <f t="shared" si="8"/>
        <v>0</v>
      </c>
    </row>
    <row r="72" spans="1:12" hidden="1" x14ac:dyDescent="0.2">
      <c r="A72" s="146"/>
      <c r="B72" s="147"/>
      <c r="C72" s="105"/>
      <c r="D72" s="120"/>
      <c r="E72" s="123"/>
      <c r="F72" s="122"/>
      <c r="G72" s="123"/>
      <c r="H72" s="123"/>
      <c r="I72" s="104"/>
      <c r="J72" s="104"/>
      <c r="K72" s="324">
        <f t="shared" si="7"/>
        <v>0</v>
      </c>
      <c r="L72" s="324">
        <f t="shared" si="8"/>
        <v>0</v>
      </c>
    </row>
    <row r="73" spans="1:12" x14ac:dyDescent="0.2">
      <c r="A73" s="106">
        <v>3</v>
      </c>
      <c r="B73" s="107" t="s">
        <v>17</v>
      </c>
      <c r="C73" s="105">
        <f>SUM(D73:J73)</f>
        <v>714000</v>
      </c>
      <c r="D73" s="120">
        <f>D74</f>
        <v>714000</v>
      </c>
      <c r="E73" s="123"/>
      <c r="F73" s="122"/>
      <c r="G73" s="123"/>
      <c r="H73" s="123"/>
      <c r="I73" s="104"/>
      <c r="J73" s="104"/>
      <c r="K73" s="324">
        <f t="shared" si="7"/>
        <v>728280</v>
      </c>
      <c r="L73" s="324">
        <f t="shared" si="8"/>
        <v>742845.6</v>
      </c>
    </row>
    <row r="74" spans="1:12" x14ac:dyDescent="0.2">
      <c r="A74" s="106">
        <v>32</v>
      </c>
      <c r="B74" s="107" t="s">
        <v>55</v>
      </c>
      <c r="C74" s="105">
        <f>SUM(D74:J74)</f>
        <v>714000</v>
      </c>
      <c r="D74" s="120">
        <f>D75+D76</f>
        <v>714000</v>
      </c>
      <c r="E74" s="123"/>
      <c r="F74" s="122"/>
      <c r="G74" s="123"/>
      <c r="H74" s="123"/>
      <c r="I74" s="104"/>
      <c r="J74" s="104"/>
      <c r="K74" s="324">
        <f t="shared" si="7"/>
        <v>728280</v>
      </c>
      <c r="L74" s="324">
        <f t="shared" si="8"/>
        <v>742845.6</v>
      </c>
    </row>
    <row r="75" spans="1:12" ht="12.75" customHeight="1" x14ac:dyDescent="0.2">
      <c r="A75" s="109">
        <v>322</v>
      </c>
      <c r="B75" s="110" t="s">
        <v>22</v>
      </c>
      <c r="C75" s="105">
        <f>SUM(D75:J75)</f>
        <v>690400</v>
      </c>
      <c r="D75" s="122">
        <v>690400</v>
      </c>
      <c r="E75" s="123"/>
      <c r="F75" s="122"/>
      <c r="G75" s="121"/>
      <c r="H75" s="123"/>
      <c r="I75" s="104"/>
      <c r="J75" s="104"/>
      <c r="K75" s="324">
        <f t="shared" si="7"/>
        <v>704208</v>
      </c>
      <c r="L75" s="324">
        <f t="shared" si="8"/>
        <v>718292.16</v>
      </c>
    </row>
    <row r="76" spans="1:12" s="164" customFormat="1" ht="12.75" customHeight="1" x14ac:dyDescent="0.2">
      <c r="A76" s="109">
        <v>323</v>
      </c>
      <c r="B76" s="110" t="s">
        <v>23</v>
      </c>
      <c r="C76" s="105">
        <f>SUM(D76:J76)</f>
        <v>23600</v>
      </c>
      <c r="D76" s="122">
        <v>23600</v>
      </c>
      <c r="E76" s="123"/>
      <c r="F76" s="122"/>
      <c r="G76" s="123"/>
      <c r="H76" s="123"/>
      <c r="I76" s="104"/>
      <c r="J76" s="104"/>
      <c r="K76" s="324">
        <f t="shared" si="7"/>
        <v>24072</v>
      </c>
      <c r="L76" s="324">
        <f t="shared" si="8"/>
        <v>24553.439999999999</v>
      </c>
    </row>
    <row r="77" spans="1:12" s="164" customFormat="1" ht="0.75" customHeight="1" x14ac:dyDescent="0.2">
      <c r="A77" s="109"/>
      <c r="B77" s="110"/>
      <c r="C77" s="105"/>
      <c r="D77" s="122"/>
      <c r="E77" s="123"/>
      <c r="F77" s="122"/>
      <c r="G77" s="121"/>
      <c r="H77" s="123"/>
      <c r="I77" s="104"/>
      <c r="J77" s="104"/>
      <c r="K77" s="324">
        <f t="shared" si="7"/>
        <v>0</v>
      </c>
      <c r="L77" s="324">
        <f t="shared" si="8"/>
        <v>0</v>
      </c>
    </row>
    <row r="78" spans="1:12" s="164" customFormat="1" ht="15.75" customHeight="1" x14ac:dyDescent="0.2">
      <c r="A78" s="158" t="s">
        <v>82</v>
      </c>
      <c r="B78" s="159" t="s">
        <v>83</v>
      </c>
      <c r="C78" s="230">
        <f>SUM(D78:J78)</f>
        <v>26500</v>
      </c>
      <c r="D78" s="232">
        <v>26500</v>
      </c>
      <c r="E78" s="230"/>
      <c r="F78" s="230"/>
      <c r="G78" s="230"/>
      <c r="H78" s="230"/>
      <c r="I78" s="230"/>
      <c r="J78" s="230"/>
      <c r="K78" s="324">
        <f t="shared" si="7"/>
        <v>27030</v>
      </c>
      <c r="L78" s="324">
        <f t="shared" si="8"/>
        <v>27570.6</v>
      </c>
    </row>
    <row r="79" spans="1:12" s="164" customFormat="1" ht="15.75" customHeight="1" x14ac:dyDescent="0.2">
      <c r="A79" s="156" t="s">
        <v>49</v>
      </c>
      <c r="B79" s="157" t="s">
        <v>96</v>
      </c>
      <c r="C79" s="240">
        <f>SUM(D79:J79)</f>
        <v>26500</v>
      </c>
      <c r="D79" s="242">
        <v>26500</v>
      </c>
      <c r="E79" s="240"/>
      <c r="F79" s="240"/>
      <c r="G79" s="240"/>
      <c r="H79" s="240"/>
      <c r="I79" s="240"/>
      <c r="J79" s="240"/>
      <c r="K79" s="324">
        <f t="shared" si="7"/>
        <v>27030</v>
      </c>
      <c r="L79" s="324">
        <f t="shared" si="8"/>
        <v>27570.6</v>
      </c>
    </row>
    <row r="80" spans="1:12" s="164" customFormat="1" ht="12.75" hidden="1" customHeight="1" x14ac:dyDescent="0.2">
      <c r="A80" s="146"/>
      <c r="B80" s="147"/>
      <c r="C80" s="105"/>
      <c r="D80" s="120"/>
      <c r="E80" s="105"/>
      <c r="F80" s="105"/>
      <c r="G80" s="105"/>
      <c r="H80" s="105"/>
      <c r="I80" s="105"/>
      <c r="J80" s="105"/>
      <c r="K80" s="324">
        <f t="shared" si="7"/>
        <v>0</v>
      </c>
      <c r="L80" s="324">
        <f t="shared" si="8"/>
        <v>0</v>
      </c>
    </row>
    <row r="81" spans="1:12" s="257" customFormat="1" ht="12.75" customHeight="1" x14ac:dyDescent="0.2">
      <c r="A81" s="146">
        <v>3</v>
      </c>
      <c r="B81" s="107" t="s">
        <v>17</v>
      </c>
      <c r="C81" s="105">
        <v>8500</v>
      </c>
      <c r="D81" s="120">
        <v>0</v>
      </c>
      <c r="E81" s="105"/>
      <c r="F81" s="105"/>
      <c r="G81" s="105"/>
      <c r="H81" s="105"/>
      <c r="I81" s="105"/>
      <c r="J81" s="105"/>
      <c r="K81" s="324">
        <f t="shared" si="7"/>
        <v>8670</v>
      </c>
      <c r="L81" s="324">
        <f t="shared" si="8"/>
        <v>8843.4</v>
      </c>
    </row>
    <row r="82" spans="1:12" s="257" customFormat="1" ht="12.75" customHeight="1" x14ac:dyDescent="0.2">
      <c r="A82" s="146">
        <v>32</v>
      </c>
      <c r="B82" s="107" t="s">
        <v>55</v>
      </c>
      <c r="C82" s="105">
        <v>8500</v>
      </c>
      <c r="D82" s="120">
        <v>0</v>
      </c>
      <c r="E82" s="105"/>
      <c r="F82" s="105"/>
      <c r="G82" s="105"/>
      <c r="H82" s="105"/>
      <c r="I82" s="105"/>
      <c r="J82" s="105"/>
      <c r="K82" s="324">
        <f t="shared" si="7"/>
        <v>8670</v>
      </c>
      <c r="L82" s="324">
        <f t="shared" si="8"/>
        <v>8843.4</v>
      </c>
    </row>
    <row r="83" spans="1:12" s="257" customFormat="1" ht="12.75" customHeight="1" x14ac:dyDescent="0.2">
      <c r="A83" s="260">
        <v>322</v>
      </c>
      <c r="B83" s="110" t="s">
        <v>23</v>
      </c>
      <c r="C83" s="122">
        <v>8500</v>
      </c>
      <c r="D83" s="122">
        <v>0</v>
      </c>
      <c r="E83" s="105"/>
      <c r="F83" s="105"/>
      <c r="G83" s="105"/>
      <c r="H83" s="105"/>
      <c r="I83" s="105"/>
      <c r="J83" s="105"/>
      <c r="K83" s="324">
        <f t="shared" si="7"/>
        <v>8670</v>
      </c>
      <c r="L83" s="324">
        <f t="shared" si="8"/>
        <v>8843.4</v>
      </c>
    </row>
    <row r="84" spans="1:12" s="164" customFormat="1" ht="12.75" customHeight="1" x14ac:dyDescent="0.2">
      <c r="A84" s="101">
        <v>4</v>
      </c>
      <c r="B84" s="114" t="s">
        <v>27</v>
      </c>
      <c r="C84" s="105">
        <f>SUM(D84:J84)</f>
        <v>26500</v>
      </c>
      <c r="D84" s="120">
        <v>26500</v>
      </c>
      <c r="E84" s="105"/>
      <c r="F84" s="105"/>
      <c r="G84" s="105"/>
      <c r="H84" s="105"/>
      <c r="I84" s="105"/>
      <c r="J84" s="105"/>
      <c r="K84" s="324">
        <f t="shared" si="7"/>
        <v>27030</v>
      </c>
      <c r="L84" s="324">
        <f t="shared" si="8"/>
        <v>27570.6</v>
      </c>
    </row>
    <row r="85" spans="1:12" s="164" customFormat="1" ht="12.75" customHeight="1" x14ac:dyDescent="0.2">
      <c r="A85" s="101">
        <v>42</v>
      </c>
      <c r="B85" s="114" t="s">
        <v>62</v>
      </c>
      <c r="C85" s="105">
        <f>SUM(D85:J85)</f>
        <v>26500</v>
      </c>
      <c r="D85" s="120">
        <v>26500</v>
      </c>
      <c r="E85" s="105"/>
      <c r="F85" s="105"/>
      <c r="G85" s="105"/>
      <c r="H85" s="105"/>
      <c r="I85" s="105"/>
      <c r="J85" s="105"/>
      <c r="K85" s="324">
        <f t="shared" si="7"/>
        <v>27030</v>
      </c>
      <c r="L85" s="324">
        <f t="shared" si="8"/>
        <v>27570.6</v>
      </c>
    </row>
    <row r="86" spans="1:12" s="164" customFormat="1" ht="12.75" customHeight="1" x14ac:dyDescent="0.2">
      <c r="A86" s="109">
        <v>422</v>
      </c>
      <c r="B86" s="110" t="s">
        <v>26</v>
      </c>
      <c r="C86" s="105">
        <f>SUM(D86:J86)</f>
        <v>26500</v>
      </c>
      <c r="D86" s="122">
        <v>26500</v>
      </c>
      <c r="E86" s="111"/>
      <c r="F86" s="111"/>
      <c r="G86" s="111"/>
      <c r="H86" s="111"/>
      <c r="I86" s="111"/>
      <c r="J86" s="111"/>
      <c r="K86" s="324">
        <f t="shared" si="7"/>
        <v>27030</v>
      </c>
      <c r="L86" s="324">
        <f t="shared" si="8"/>
        <v>27570.6</v>
      </c>
    </row>
    <row r="87" spans="1:12" s="167" customFormat="1" ht="12.75" hidden="1" customHeight="1" x14ac:dyDescent="0.2">
      <c r="A87" s="170"/>
      <c r="B87" s="171"/>
      <c r="C87" s="172"/>
      <c r="D87" s="126"/>
      <c r="E87" s="117"/>
      <c r="F87" s="117"/>
      <c r="G87" s="117"/>
      <c r="H87" s="117"/>
      <c r="I87" s="117"/>
      <c r="J87" s="117"/>
      <c r="K87" s="324">
        <f t="shared" si="7"/>
        <v>0</v>
      </c>
      <c r="L87" s="324">
        <f t="shared" si="8"/>
        <v>0</v>
      </c>
    </row>
    <row r="88" spans="1:12" hidden="1" x14ac:dyDescent="0.2">
      <c r="A88" s="180"/>
      <c r="B88" s="135"/>
      <c r="C88" s="181"/>
      <c r="D88" s="137"/>
      <c r="E88" s="136"/>
      <c r="F88" s="136"/>
      <c r="G88" s="136"/>
      <c r="H88" s="136"/>
      <c r="I88" s="136"/>
      <c r="J88" s="136"/>
      <c r="K88" s="324">
        <f t="shared" si="7"/>
        <v>0</v>
      </c>
      <c r="L88" s="324">
        <f t="shared" si="8"/>
        <v>0</v>
      </c>
    </row>
    <row r="89" spans="1:12" hidden="1" x14ac:dyDescent="0.2">
      <c r="A89" s="180"/>
      <c r="B89" s="135"/>
      <c r="C89" s="181">
        <f>SUM(D89:J89)</f>
        <v>0</v>
      </c>
      <c r="D89" s="138"/>
      <c r="E89" s="138"/>
      <c r="F89" s="137"/>
      <c r="G89" s="138"/>
      <c r="H89" s="137"/>
      <c r="I89" s="139"/>
      <c r="J89" s="139"/>
      <c r="K89" s="324">
        <f t="shared" si="7"/>
        <v>0</v>
      </c>
      <c r="L89" s="324">
        <f t="shared" si="8"/>
        <v>0</v>
      </c>
    </row>
    <row r="90" spans="1:12" ht="0.75" hidden="1" customHeight="1" x14ac:dyDescent="0.2">
      <c r="A90" s="180"/>
      <c r="B90" s="135"/>
      <c r="C90" s="181">
        <f>SUM(D90:J90)</f>
        <v>0</v>
      </c>
      <c r="D90" s="138"/>
      <c r="E90" s="138"/>
      <c r="F90" s="137"/>
      <c r="G90" s="138"/>
      <c r="H90" s="129"/>
      <c r="I90" s="139"/>
      <c r="J90" s="139"/>
      <c r="K90" s="324">
        <f t="shared" si="7"/>
        <v>0</v>
      </c>
      <c r="L90" s="324">
        <f t="shared" si="8"/>
        <v>0</v>
      </c>
    </row>
    <row r="91" spans="1:12" ht="12" hidden="1" customHeight="1" x14ac:dyDescent="0.2">
      <c r="A91" s="182"/>
      <c r="B91" s="183"/>
      <c r="C91" s="181"/>
      <c r="D91" s="138"/>
      <c r="E91" s="138"/>
      <c r="F91" s="137"/>
      <c r="G91" s="138"/>
      <c r="H91" s="184"/>
      <c r="I91" s="139"/>
      <c r="J91" s="139"/>
      <c r="K91" s="324">
        <f t="shared" si="7"/>
        <v>0</v>
      </c>
      <c r="L91" s="324">
        <f t="shared" si="8"/>
        <v>0</v>
      </c>
    </row>
    <row r="92" spans="1:12" ht="12" hidden="1" customHeight="1" x14ac:dyDescent="0.2">
      <c r="A92" s="173"/>
      <c r="B92" s="174"/>
      <c r="C92" s="175"/>
      <c r="D92" s="176"/>
      <c r="E92" s="176"/>
      <c r="F92" s="177"/>
      <c r="G92" s="176"/>
      <c r="H92" s="178"/>
      <c r="I92" s="179"/>
      <c r="J92" s="179"/>
      <c r="K92" s="324">
        <f t="shared" si="7"/>
        <v>0</v>
      </c>
      <c r="L92" s="324">
        <f t="shared" si="8"/>
        <v>0</v>
      </c>
    </row>
    <row r="93" spans="1:12" ht="12" hidden="1" customHeight="1" x14ac:dyDescent="0.2">
      <c r="A93" s="132"/>
      <c r="B93" s="133"/>
      <c r="C93" s="105"/>
      <c r="D93" s="123"/>
      <c r="E93" s="123"/>
      <c r="F93" s="122"/>
      <c r="G93" s="123"/>
      <c r="H93" s="143"/>
      <c r="I93" s="104"/>
      <c r="J93" s="104"/>
      <c r="K93" s="324">
        <f t="shared" si="7"/>
        <v>0</v>
      </c>
      <c r="L93" s="324">
        <f t="shared" si="8"/>
        <v>0</v>
      </c>
    </row>
    <row r="94" spans="1:12" ht="12" hidden="1" customHeight="1" x14ac:dyDescent="0.2">
      <c r="A94" s="109"/>
      <c r="B94" s="110"/>
      <c r="C94" s="105"/>
      <c r="D94" s="123"/>
      <c r="E94" s="123"/>
      <c r="F94" s="122"/>
      <c r="G94" s="123"/>
      <c r="H94" s="122"/>
      <c r="I94" s="104"/>
      <c r="J94" s="104"/>
      <c r="K94" s="324">
        <f t="shared" si="7"/>
        <v>0</v>
      </c>
      <c r="L94" s="324">
        <f t="shared" si="8"/>
        <v>0</v>
      </c>
    </row>
    <row r="95" spans="1:12" s="168" customFormat="1" ht="15.75" customHeight="1" x14ac:dyDescent="0.2">
      <c r="A95" s="148" t="s">
        <v>51</v>
      </c>
      <c r="B95" s="149" t="s">
        <v>52</v>
      </c>
      <c r="C95" s="206">
        <v>100000</v>
      </c>
      <c r="D95" s="207">
        <v>100000</v>
      </c>
      <c r="E95" s="212"/>
      <c r="F95" s="213"/>
      <c r="G95" s="212"/>
      <c r="H95" s="213"/>
      <c r="I95" s="211"/>
      <c r="J95" s="211"/>
      <c r="K95" s="324">
        <f t="shared" si="7"/>
        <v>102000</v>
      </c>
      <c r="L95" s="324">
        <f t="shared" si="8"/>
        <v>104040</v>
      </c>
    </row>
    <row r="96" spans="1:12" s="168" customFormat="1" ht="12" customHeight="1" x14ac:dyDescent="0.2">
      <c r="A96" s="101">
        <v>3</v>
      </c>
      <c r="B96" s="114" t="s">
        <v>17</v>
      </c>
      <c r="C96" s="105">
        <f t="shared" ref="C96:C108" si="9">SUM(D96:J96)</f>
        <v>100000</v>
      </c>
      <c r="D96" s="120">
        <v>100000</v>
      </c>
      <c r="E96" s="123"/>
      <c r="F96" s="122"/>
      <c r="G96" s="123"/>
      <c r="H96" s="122"/>
      <c r="I96" s="104"/>
      <c r="J96" s="104"/>
      <c r="K96" s="324">
        <f t="shared" si="7"/>
        <v>102000</v>
      </c>
      <c r="L96" s="324">
        <f t="shared" si="8"/>
        <v>104040</v>
      </c>
    </row>
    <row r="97" spans="1:12" s="168" customFormat="1" ht="12" customHeight="1" x14ac:dyDescent="0.2">
      <c r="A97" s="101">
        <v>31</v>
      </c>
      <c r="B97" s="114" t="s">
        <v>116</v>
      </c>
      <c r="C97" s="105">
        <f t="shared" si="9"/>
        <v>95000</v>
      </c>
      <c r="D97" s="120">
        <v>95000</v>
      </c>
      <c r="E97" s="121"/>
      <c r="F97" s="120"/>
      <c r="G97" s="121"/>
      <c r="H97" s="120"/>
      <c r="I97" s="102"/>
      <c r="J97" s="102"/>
      <c r="K97" s="324">
        <f t="shared" si="7"/>
        <v>96900</v>
      </c>
      <c r="L97" s="324">
        <f t="shared" si="8"/>
        <v>98838</v>
      </c>
    </row>
    <row r="98" spans="1:12" s="168" customFormat="1" ht="12" customHeight="1" x14ac:dyDescent="0.2">
      <c r="A98" s="109">
        <v>311</v>
      </c>
      <c r="B98" s="110" t="s">
        <v>117</v>
      </c>
      <c r="C98" s="105">
        <f t="shared" si="9"/>
        <v>60000</v>
      </c>
      <c r="D98" s="122">
        <v>60000</v>
      </c>
      <c r="E98" s="123"/>
      <c r="F98" s="122"/>
      <c r="G98" s="123"/>
      <c r="H98" s="122"/>
      <c r="I98" s="104"/>
      <c r="J98" s="104"/>
      <c r="K98" s="324">
        <f t="shared" si="7"/>
        <v>61200</v>
      </c>
      <c r="L98" s="324">
        <f t="shared" si="8"/>
        <v>62424</v>
      </c>
    </row>
    <row r="99" spans="1:12" s="168" customFormat="1" ht="12" customHeight="1" x14ac:dyDescent="0.2">
      <c r="A99" s="109">
        <v>312</v>
      </c>
      <c r="B99" s="110" t="s">
        <v>19</v>
      </c>
      <c r="C99" s="105">
        <f t="shared" si="9"/>
        <v>25000</v>
      </c>
      <c r="D99" s="122">
        <v>25000</v>
      </c>
      <c r="E99" s="123"/>
      <c r="F99" s="122"/>
      <c r="G99" s="123"/>
      <c r="H99" s="122"/>
      <c r="I99" s="104"/>
      <c r="J99" s="104"/>
      <c r="K99" s="324">
        <f t="shared" si="7"/>
        <v>25500</v>
      </c>
      <c r="L99" s="324">
        <f t="shared" si="8"/>
        <v>26010</v>
      </c>
    </row>
    <row r="100" spans="1:12" s="168" customFormat="1" ht="12" customHeight="1" x14ac:dyDescent="0.2">
      <c r="A100" s="109">
        <v>313</v>
      </c>
      <c r="B100" s="110" t="s">
        <v>20</v>
      </c>
      <c r="C100" s="105">
        <f t="shared" si="9"/>
        <v>10000</v>
      </c>
      <c r="D100" s="122">
        <v>10000</v>
      </c>
      <c r="E100" s="123"/>
      <c r="F100" s="122"/>
      <c r="G100" s="123"/>
      <c r="H100" s="122"/>
      <c r="I100" s="104"/>
      <c r="J100" s="104"/>
      <c r="K100" s="324">
        <f t="shared" si="7"/>
        <v>10200</v>
      </c>
      <c r="L100" s="324">
        <f t="shared" si="8"/>
        <v>10404</v>
      </c>
    </row>
    <row r="101" spans="1:12" s="168" customFormat="1" ht="12" customHeight="1" x14ac:dyDescent="0.2">
      <c r="A101" s="101">
        <v>32</v>
      </c>
      <c r="B101" s="114" t="s">
        <v>55</v>
      </c>
      <c r="C101" s="105">
        <f t="shared" si="9"/>
        <v>5000</v>
      </c>
      <c r="D101" s="120">
        <v>5000</v>
      </c>
      <c r="E101" s="121"/>
      <c r="F101" s="120"/>
      <c r="G101" s="121"/>
      <c r="H101" s="120"/>
      <c r="I101" s="102"/>
      <c r="J101" s="102"/>
      <c r="K101" s="324">
        <f t="shared" si="7"/>
        <v>5100</v>
      </c>
      <c r="L101" s="324">
        <f t="shared" si="8"/>
        <v>5202</v>
      </c>
    </row>
    <row r="102" spans="1:12" s="168" customFormat="1" ht="11.25" customHeight="1" x14ac:dyDescent="0.2">
      <c r="A102" s="109">
        <v>321</v>
      </c>
      <c r="B102" s="110" t="s">
        <v>21</v>
      </c>
      <c r="C102" s="105">
        <f t="shared" si="9"/>
        <v>5000</v>
      </c>
      <c r="D102" s="122">
        <v>5000</v>
      </c>
      <c r="E102" s="123"/>
      <c r="F102" s="122"/>
      <c r="G102" s="123"/>
      <c r="H102" s="122"/>
      <c r="I102" s="104"/>
      <c r="J102" s="104"/>
      <c r="K102" s="324">
        <f t="shared" si="7"/>
        <v>5100</v>
      </c>
      <c r="L102" s="324">
        <f t="shared" si="8"/>
        <v>5202</v>
      </c>
    </row>
    <row r="103" spans="1:12" s="168" customFormat="1" ht="12" hidden="1" customHeight="1" x14ac:dyDescent="0.2">
      <c r="A103" s="109"/>
      <c r="B103" s="110"/>
      <c r="C103" s="105">
        <f t="shared" si="9"/>
        <v>0</v>
      </c>
      <c r="D103" s="122"/>
      <c r="E103" s="123"/>
      <c r="F103" s="122"/>
      <c r="G103" s="123"/>
      <c r="H103" s="122"/>
      <c r="I103" s="104"/>
      <c r="J103" s="104"/>
      <c r="K103" s="324">
        <f t="shared" si="7"/>
        <v>0</v>
      </c>
      <c r="L103" s="324">
        <f t="shared" si="8"/>
        <v>0</v>
      </c>
    </row>
    <row r="104" spans="1:12" s="168" customFormat="1" ht="15" hidden="1" customHeight="1" x14ac:dyDescent="0.2">
      <c r="A104" s="156" t="s">
        <v>42</v>
      </c>
      <c r="B104" s="157" t="s">
        <v>43</v>
      </c>
      <c r="C104" s="105">
        <f t="shared" si="9"/>
        <v>0</v>
      </c>
      <c r="D104" s="242">
        <v>0</v>
      </c>
      <c r="E104" s="245"/>
      <c r="F104" s="244"/>
      <c r="G104" s="245"/>
      <c r="H104" s="244"/>
      <c r="I104" s="246"/>
      <c r="J104" s="246"/>
      <c r="K104" s="324">
        <f t="shared" si="7"/>
        <v>0</v>
      </c>
      <c r="L104" s="324">
        <f t="shared" si="8"/>
        <v>0</v>
      </c>
    </row>
    <row r="105" spans="1:12" s="168" customFormat="1" ht="12" hidden="1" customHeight="1" x14ac:dyDescent="0.2">
      <c r="A105" s="106">
        <v>3</v>
      </c>
      <c r="B105" s="107" t="s">
        <v>17</v>
      </c>
      <c r="C105" s="105">
        <f t="shared" si="9"/>
        <v>0</v>
      </c>
      <c r="D105" s="120">
        <f>D107</f>
        <v>0</v>
      </c>
      <c r="E105" s="123"/>
      <c r="F105" s="122"/>
      <c r="G105" s="123"/>
      <c r="H105" s="122"/>
      <c r="I105" s="104"/>
      <c r="J105" s="104"/>
      <c r="K105" s="324">
        <f t="shared" si="7"/>
        <v>0</v>
      </c>
      <c r="L105" s="324">
        <f t="shared" si="8"/>
        <v>0</v>
      </c>
    </row>
    <row r="106" spans="1:12" s="168" customFormat="1" ht="12" hidden="1" customHeight="1" x14ac:dyDescent="0.2">
      <c r="A106" s="106">
        <v>32</v>
      </c>
      <c r="B106" s="107" t="s">
        <v>55</v>
      </c>
      <c r="C106" s="105">
        <f t="shared" si="9"/>
        <v>0</v>
      </c>
      <c r="D106" s="120">
        <v>0</v>
      </c>
      <c r="E106" s="123"/>
      <c r="F106" s="122"/>
      <c r="G106" s="123"/>
      <c r="H106" s="122"/>
      <c r="I106" s="104"/>
      <c r="J106" s="104"/>
      <c r="K106" s="324">
        <f t="shared" si="7"/>
        <v>0</v>
      </c>
      <c r="L106" s="324">
        <f t="shared" si="8"/>
        <v>0</v>
      </c>
    </row>
    <row r="107" spans="1:12" s="168" customFormat="1" ht="12" hidden="1" customHeight="1" x14ac:dyDescent="0.2">
      <c r="A107" s="109">
        <v>323</v>
      </c>
      <c r="B107" s="110" t="s">
        <v>23</v>
      </c>
      <c r="C107" s="105">
        <f t="shared" si="9"/>
        <v>0</v>
      </c>
      <c r="D107" s="122">
        <v>0</v>
      </c>
      <c r="E107" s="123"/>
      <c r="F107" s="122"/>
      <c r="G107" s="123"/>
      <c r="H107" s="122"/>
      <c r="I107" s="104"/>
      <c r="J107" s="104"/>
      <c r="K107" s="324">
        <f t="shared" si="7"/>
        <v>0</v>
      </c>
      <c r="L107" s="324">
        <f t="shared" si="8"/>
        <v>0</v>
      </c>
    </row>
    <row r="108" spans="1:12" ht="12" hidden="1" customHeight="1" x14ac:dyDescent="0.2">
      <c r="A108" s="109"/>
      <c r="B108" s="110"/>
      <c r="C108" s="105">
        <f t="shared" si="9"/>
        <v>0</v>
      </c>
      <c r="D108" s="123"/>
      <c r="E108" s="123"/>
      <c r="F108" s="122"/>
      <c r="G108" s="123"/>
      <c r="H108" s="122"/>
      <c r="I108" s="104"/>
      <c r="J108" s="104"/>
      <c r="K108" s="324">
        <f t="shared" si="7"/>
        <v>0</v>
      </c>
      <c r="L108" s="324">
        <f t="shared" si="8"/>
        <v>0</v>
      </c>
    </row>
    <row r="109" spans="1:12" ht="15.75" customHeight="1" x14ac:dyDescent="0.2">
      <c r="A109" s="150" t="s">
        <v>97</v>
      </c>
      <c r="B109" s="256" t="s">
        <v>120</v>
      </c>
      <c r="C109" s="105">
        <f>C110</f>
        <v>159956</v>
      </c>
      <c r="D109" s="203"/>
      <c r="E109" s="200">
        <f>E110</f>
        <v>159956</v>
      </c>
      <c r="F109" s="200"/>
      <c r="G109" s="200"/>
      <c r="H109" s="200"/>
      <c r="I109" s="199"/>
      <c r="J109" s="199">
        <v>99206</v>
      </c>
      <c r="K109" s="324">
        <f t="shared" si="7"/>
        <v>163155.12</v>
      </c>
      <c r="L109" s="324">
        <f t="shared" si="8"/>
        <v>166418.2224</v>
      </c>
    </row>
    <row r="110" spans="1:12" ht="15.75" customHeight="1" x14ac:dyDescent="0.2">
      <c r="A110" s="148" t="s">
        <v>44</v>
      </c>
      <c r="B110" s="149" t="s">
        <v>98</v>
      </c>
      <c r="C110" s="105">
        <f>C111</f>
        <v>159956</v>
      </c>
      <c r="D110" s="212"/>
      <c r="E110" s="207">
        <f>E111</f>
        <v>159956</v>
      </c>
      <c r="F110" s="207"/>
      <c r="G110" s="209"/>
      <c r="H110" s="207"/>
      <c r="I110" s="210"/>
      <c r="J110" s="207">
        <v>99206</v>
      </c>
      <c r="K110" s="324">
        <f t="shared" si="7"/>
        <v>163155.12</v>
      </c>
      <c r="L110" s="324">
        <f t="shared" si="8"/>
        <v>166418.2224</v>
      </c>
    </row>
    <row r="111" spans="1:12" s="167" customFormat="1" ht="15.75" customHeight="1" x14ac:dyDescent="0.2">
      <c r="A111" s="158" t="s">
        <v>74</v>
      </c>
      <c r="B111" s="159" t="s">
        <v>87</v>
      </c>
      <c r="C111" s="105">
        <f>C112+C127</f>
        <v>159956</v>
      </c>
      <c r="D111" s="245"/>
      <c r="E111" s="242">
        <f>E112+C127</f>
        <v>159956</v>
      </c>
      <c r="F111" s="242"/>
      <c r="G111" s="243"/>
      <c r="H111" s="242"/>
      <c r="I111" s="161"/>
      <c r="J111" s="242">
        <v>27497</v>
      </c>
      <c r="K111" s="324">
        <f t="shared" si="7"/>
        <v>163155.12</v>
      </c>
      <c r="L111" s="324">
        <f t="shared" si="8"/>
        <v>166418.2224</v>
      </c>
    </row>
    <row r="112" spans="1:12" s="167" customFormat="1" ht="15.75" customHeight="1" x14ac:dyDescent="0.2">
      <c r="A112" s="156" t="s">
        <v>40</v>
      </c>
      <c r="B112" s="157" t="s">
        <v>41</v>
      </c>
      <c r="C112" s="105">
        <f>C113</f>
        <v>102247</v>
      </c>
      <c r="D112" s="245"/>
      <c r="E112" s="242">
        <f>E113</f>
        <v>102247</v>
      </c>
      <c r="F112" s="242"/>
      <c r="G112" s="243"/>
      <c r="H112" s="242"/>
      <c r="I112" s="161"/>
      <c r="J112" s="242">
        <v>27497</v>
      </c>
      <c r="K112" s="324">
        <f t="shared" si="7"/>
        <v>104291.94</v>
      </c>
      <c r="L112" s="324">
        <f t="shared" si="8"/>
        <v>106377.7788</v>
      </c>
    </row>
    <row r="113" spans="1:12" ht="12" customHeight="1" x14ac:dyDescent="0.2">
      <c r="A113" s="101">
        <v>3</v>
      </c>
      <c r="B113" s="114" t="s">
        <v>17</v>
      </c>
      <c r="C113" s="105">
        <f>C114+C117+C122+C125</f>
        <v>102247</v>
      </c>
      <c r="D113" s="120"/>
      <c r="E113" s="120">
        <f>E114+E117+E122+E125</f>
        <v>102247</v>
      </c>
      <c r="F113" s="122"/>
      <c r="G113" s="123"/>
      <c r="H113" s="122"/>
      <c r="I113" s="104"/>
      <c r="J113" s="120">
        <v>27497</v>
      </c>
      <c r="K113" s="324">
        <f t="shared" si="7"/>
        <v>104291.94</v>
      </c>
      <c r="L113" s="324">
        <f t="shared" si="8"/>
        <v>106377.7788</v>
      </c>
    </row>
    <row r="114" spans="1:12" s="258" customFormat="1" ht="12" customHeight="1" x14ac:dyDescent="0.2">
      <c r="A114" s="101">
        <v>31</v>
      </c>
      <c r="B114" s="114" t="s">
        <v>60</v>
      </c>
      <c r="C114" s="105">
        <f>C115+C116</f>
        <v>6500</v>
      </c>
      <c r="D114" s="120"/>
      <c r="E114" s="120">
        <v>6500</v>
      </c>
      <c r="F114" s="120"/>
      <c r="G114" s="121"/>
      <c r="H114" s="120"/>
      <c r="I114" s="102"/>
      <c r="J114" s="121"/>
      <c r="K114" s="324">
        <f t="shared" si="7"/>
        <v>6630</v>
      </c>
      <c r="L114" s="324">
        <f t="shared" si="8"/>
        <v>6762.6</v>
      </c>
    </row>
    <row r="115" spans="1:12" s="258" customFormat="1" ht="12" customHeight="1" x14ac:dyDescent="0.2">
      <c r="A115" s="109">
        <v>311</v>
      </c>
      <c r="B115" s="110" t="s">
        <v>117</v>
      </c>
      <c r="C115" s="105">
        <v>5000</v>
      </c>
      <c r="D115" s="122"/>
      <c r="E115" s="122">
        <v>5000</v>
      </c>
      <c r="F115" s="122"/>
      <c r="G115" s="123"/>
      <c r="H115" s="122"/>
      <c r="I115" s="104"/>
      <c r="J115" s="123"/>
      <c r="K115" s="324">
        <f t="shared" si="7"/>
        <v>5100</v>
      </c>
      <c r="L115" s="324">
        <f t="shared" si="8"/>
        <v>5202</v>
      </c>
    </row>
    <row r="116" spans="1:12" s="258" customFormat="1" ht="12" customHeight="1" x14ac:dyDescent="0.2">
      <c r="A116" s="109">
        <v>313</v>
      </c>
      <c r="B116" s="110" t="s">
        <v>20</v>
      </c>
      <c r="C116" s="105">
        <v>1500</v>
      </c>
      <c r="D116" s="122"/>
      <c r="E116" s="122">
        <v>1500</v>
      </c>
      <c r="F116" s="122"/>
      <c r="G116" s="123"/>
      <c r="H116" s="122"/>
      <c r="I116" s="104"/>
      <c r="J116" s="123"/>
      <c r="K116" s="324">
        <f t="shared" si="7"/>
        <v>1530</v>
      </c>
      <c r="L116" s="324">
        <f t="shared" si="8"/>
        <v>1560.6</v>
      </c>
    </row>
    <row r="117" spans="1:12" s="258" customFormat="1" ht="12" customHeight="1" x14ac:dyDescent="0.2">
      <c r="A117" s="101">
        <v>32</v>
      </c>
      <c r="B117" s="114" t="s">
        <v>55</v>
      </c>
      <c r="C117" s="105">
        <f>C118+C119+C120+C121</f>
        <v>94247</v>
      </c>
      <c r="D117" s="122"/>
      <c r="E117" s="120">
        <f>E118+E119+E120+E121</f>
        <v>94247</v>
      </c>
      <c r="F117" s="122"/>
      <c r="G117" s="123"/>
      <c r="H117" s="122"/>
      <c r="I117" s="104"/>
      <c r="J117" s="120">
        <v>27497</v>
      </c>
      <c r="K117" s="324">
        <f t="shared" si="7"/>
        <v>96131.94</v>
      </c>
      <c r="L117" s="324">
        <f t="shared" si="8"/>
        <v>98054.578800000003</v>
      </c>
    </row>
    <row r="118" spans="1:12" ht="12" customHeight="1" x14ac:dyDescent="0.2">
      <c r="A118" s="109">
        <v>321</v>
      </c>
      <c r="B118" s="110" t="s">
        <v>21</v>
      </c>
      <c r="C118" s="105">
        <v>28000</v>
      </c>
      <c r="D118" s="123"/>
      <c r="E118" s="122">
        <v>28000</v>
      </c>
      <c r="F118" s="122"/>
      <c r="G118" s="123"/>
      <c r="H118" s="122"/>
      <c r="I118" s="104"/>
      <c r="J118" s="122">
        <v>2000</v>
      </c>
      <c r="K118" s="324">
        <f t="shared" si="7"/>
        <v>28560</v>
      </c>
      <c r="L118" s="324">
        <f t="shared" si="8"/>
        <v>29131.200000000001</v>
      </c>
    </row>
    <row r="119" spans="1:12" ht="12" customHeight="1" x14ac:dyDescent="0.2">
      <c r="A119" s="109">
        <v>322</v>
      </c>
      <c r="B119" s="110" t="s">
        <v>59</v>
      </c>
      <c r="C119" s="105">
        <v>20000</v>
      </c>
      <c r="D119" s="123"/>
      <c r="E119" s="122">
        <v>20000</v>
      </c>
      <c r="F119" s="122"/>
      <c r="G119" s="123"/>
      <c r="H119" s="122"/>
      <c r="I119" s="104"/>
      <c r="J119" s="122">
        <v>15000</v>
      </c>
      <c r="K119" s="324">
        <f t="shared" si="7"/>
        <v>20400</v>
      </c>
      <c r="L119" s="324">
        <f t="shared" si="8"/>
        <v>20808</v>
      </c>
    </row>
    <row r="120" spans="1:12" ht="12" customHeight="1" x14ac:dyDescent="0.2">
      <c r="A120" s="109">
        <v>323</v>
      </c>
      <c r="B120" s="110" t="s">
        <v>23</v>
      </c>
      <c r="C120" s="105">
        <v>24000</v>
      </c>
      <c r="D120" s="123"/>
      <c r="E120" s="122">
        <v>24000</v>
      </c>
      <c r="F120" s="122"/>
      <c r="G120" s="123"/>
      <c r="H120" s="122"/>
      <c r="I120" s="104"/>
      <c r="J120" s="122">
        <v>9000</v>
      </c>
      <c r="K120" s="324">
        <f t="shared" si="7"/>
        <v>24480</v>
      </c>
      <c r="L120" s="324">
        <f t="shared" si="8"/>
        <v>24969.599999999999</v>
      </c>
    </row>
    <row r="121" spans="1:12" ht="12" customHeight="1" x14ac:dyDescent="0.2">
      <c r="A121" s="130">
        <v>329</v>
      </c>
      <c r="B121" s="131" t="s">
        <v>24</v>
      </c>
      <c r="C121" s="105">
        <v>22247</v>
      </c>
      <c r="D121" s="123"/>
      <c r="E121" s="122">
        <v>22247</v>
      </c>
      <c r="F121" s="122"/>
      <c r="G121" s="123"/>
      <c r="H121" s="112"/>
      <c r="I121" s="104"/>
      <c r="J121" s="122">
        <v>1497</v>
      </c>
      <c r="K121" s="324">
        <f t="shared" si="7"/>
        <v>22691.94</v>
      </c>
      <c r="L121" s="324">
        <f t="shared" si="8"/>
        <v>23145.7788</v>
      </c>
    </row>
    <row r="122" spans="1:12" ht="12" customHeight="1" x14ac:dyDescent="0.2">
      <c r="A122" s="127">
        <v>34</v>
      </c>
      <c r="B122" s="128" t="s">
        <v>61</v>
      </c>
      <c r="C122" s="105">
        <f>SUM(D122:J122)</f>
        <v>1000</v>
      </c>
      <c r="D122" s="121"/>
      <c r="E122" s="120">
        <v>1000</v>
      </c>
      <c r="F122" s="120"/>
      <c r="G122" s="121"/>
      <c r="H122" s="120"/>
      <c r="I122" s="121"/>
      <c r="J122" s="120"/>
      <c r="K122" s="324">
        <f t="shared" si="7"/>
        <v>1020</v>
      </c>
      <c r="L122" s="324">
        <f t="shared" si="8"/>
        <v>1040.4000000000001</v>
      </c>
    </row>
    <row r="123" spans="1:12" ht="12" customHeight="1" x14ac:dyDescent="0.2">
      <c r="A123" s="130">
        <v>343</v>
      </c>
      <c r="B123" s="131" t="s">
        <v>25</v>
      </c>
      <c r="C123" s="105">
        <f>SUM(D123:J123)</f>
        <v>1000</v>
      </c>
      <c r="D123" s="123"/>
      <c r="E123" s="122">
        <v>1000</v>
      </c>
      <c r="F123" s="122"/>
      <c r="G123" s="111"/>
      <c r="H123" s="112"/>
      <c r="I123" s="104"/>
      <c r="J123" s="122"/>
      <c r="K123" s="324">
        <f t="shared" si="7"/>
        <v>1020</v>
      </c>
      <c r="L123" s="324">
        <f t="shared" si="8"/>
        <v>1040.4000000000001</v>
      </c>
    </row>
    <row r="124" spans="1:12" s="167" customFormat="1" ht="12" hidden="1" customHeight="1" x14ac:dyDescent="0.2">
      <c r="A124" s="130"/>
      <c r="B124" s="131"/>
      <c r="C124" s="105">
        <f>SUM(D124:J124)</f>
        <v>0</v>
      </c>
      <c r="D124" s="123"/>
      <c r="E124" s="143"/>
      <c r="F124" s="122"/>
      <c r="G124" s="123"/>
      <c r="H124" s="112"/>
      <c r="I124" s="104"/>
      <c r="J124" s="122"/>
      <c r="K124" s="324">
        <f t="shared" si="7"/>
        <v>0</v>
      </c>
      <c r="L124" s="324">
        <f t="shared" si="8"/>
        <v>0</v>
      </c>
    </row>
    <row r="125" spans="1:12" s="314" customFormat="1" ht="24" customHeight="1" x14ac:dyDescent="0.2">
      <c r="A125" s="280">
        <v>37</v>
      </c>
      <c r="B125" s="128" t="s">
        <v>160</v>
      </c>
      <c r="C125" s="105">
        <f>SUM(D125:J125)</f>
        <v>500</v>
      </c>
      <c r="D125" s="123"/>
      <c r="E125" s="122">
        <f>E126</f>
        <v>500</v>
      </c>
      <c r="F125" s="122"/>
      <c r="G125" s="123"/>
      <c r="H125" s="112"/>
      <c r="I125" s="104"/>
      <c r="J125" s="122"/>
      <c r="K125" s="324">
        <f t="shared" si="7"/>
        <v>510</v>
      </c>
      <c r="L125" s="324">
        <f t="shared" si="8"/>
        <v>520.20000000000005</v>
      </c>
    </row>
    <row r="126" spans="1:12" s="314" customFormat="1" ht="27.75" customHeight="1" x14ac:dyDescent="0.2">
      <c r="A126" s="130">
        <v>372</v>
      </c>
      <c r="B126" s="131" t="s">
        <v>161</v>
      </c>
      <c r="C126" s="105">
        <v>500</v>
      </c>
      <c r="D126" s="123"/>
      <c r="E126" s="122">
        <v>500</v>
      </c>
      <c r="F126" s="122"/>
      <c r="G126" s="123"/>
      <c r="H126" s="112"/>
      <c r="I126" s="104"/>
      <c r="J126" s="122"/>
      <c r="K126" s="324">
        <f t="shared" si="7"/>
        <v>510</v>
      </c>
      <c r="L126" s="324">
        <f t="shared" si="8"/>
        <v>520.20000000000005</v>
      </c>
    </row>
    <row r="127" spans="1:12" s="167" customFormat="1" ht="15.75" customHeight="1" x14ac:dyDescent="0.2">
      <c r="A127" s="158" t="s">
        <v>82</v>
      </c>
      <c r="B127" s="159" t="s">
        <v>99</v>
      </c>
      <c r="C127" s="230">
        <f>C129</f>
        <v>57709</v>
      </c>
      <c r="D127" s="235"/>
      <c r="E127" s="232">
        <f>E128</f>
        <v>57709</v>
      </c>
      <c r="F127" s="236"/>
      <c r="G127" s="235"/>
      <c r="H127" s="238"/>
      <c r="I127" s="234"/>
      <c r="J127" s="232">
        <v>57709</v>
      </c>
      <c r="K127" s="324">
        <f t="shared" si="7"/>
        <v>58863.18</v>
      </c>
      <c r="L127" s="324">
        <f t="shared" si="8"/>
        <v>60040.443599999999</v>
      </c>
    </row>
    <row r="128" spans="1:12" s="167" customFormat="1" ht="15.75" customHeight="1" x14ac:dyDescent="0.2">
      <c r="A128" s="156" t="s">
        <v>49</v>
      </c>
      <c r="B128" s="157" t="s">
        <v>96</v>
      </c>
      <c r="C128" s="240">
        <f>C129</f>
        <v>57709</v>
      </c>
      <c r="D128" s="245"/>
      <c r="E128" s="242">
        <f>E129</f>
        <v>57709</v>
      </c>
      <c r="F128" s="244"/>
      <c r="G128" s="245"/>
      <c r="H128" s="249"/>
      <c r="I128" s="246"/>
      <c r="J128" s="242">
        <v>57709</v>
      </c>
      <c r="K128" s="324">
        <f t="shared" si="7"/>
        <v>58863.18</v>
      </c>
      <c r="L128" s="324">
        <f t="shared" si="8"/>
        <v>60040.443599999999</v>
      </c>
    </row>
    <row r="129" spans="1:12" s="167" customFormat="1" ht="12" customHeight="1" x14ac:dyDescent="0.2">
      <c r="A129" s="106">
        <v>42</v>
      </c>
      <c r="B129" s="110" t="s">
        <v>62</v>
      </c>
      <c r="C129" s="105">
        <f>C130+C131</f>
        <v>57709</v>
      </c>
      <c r="D129" s="112"/>
      <c r="E129" s="105">
        <f>E130+E131</f>
        <v>57709</v>
      </c>
      <c r="F129" s="111"/>
      <c r="G129" s="111"/>
      <c r="H129" s="111"/>
      <c r="I129" s="111"/>
      <c r="J129" s="120">
        <v>57809</v>
      </c>
      <c r="K129" s="324">
        <f t="shared" si="7"/>
        <v>58863.18</v>
      </c>
      <c r="L129" s="324">
        <f t="shared" si="8"/>
        <v>60040.443599999999</v>
      </c>
    </row>
    <row r="130" spans="1:12" s="167" customFormat="1" ht="12" customHeight="1" x14ac:dyDescent="0.2">
      <c r="A130" s="109">
        <v>422</v>
      </c>
      <c r="B130" s="110" t="s">
        <v>26</v>
      </c>
      <c r="C130" s="105">
        <v>52709</v>
      </c>
      <c r="D130" s="112"/>
      <c r="E130" s="124">
        <v>52709</v>
      </c>
      <c r="F130" s="111"/>
      <c r="G130" s="111"/>
      <c r="H130" s="111"/>
      <c r="I130" s="111"/>
      <c r="J130" s="122">
        <v>52709</v>
      </c>
      <c r="K130" s="324">
        <f t="shared" si="7"/>
        <v>53763.18</v>
      </c>
      <c r="L130" s="324">
        <f t="shared" si="8"/>
        <v>54838.443599999999</v>
      </c>
    </row>
    <row r="131" spans="1:12" s="167" customFormat="1" ht="12.75" customHeight="1" x14ac:dyDescent="0.2">
      <c r="A131" s="109">
        <v>424</v>
      </c>
      <c r="B131" s="110" t="s">
        <v>57</v>
      </c>
      <c r="C131" s="105">
        <v>5000</v>
      </c>
      <c r="D131" s="111"/>
      <c r="E131" s="124">
        <v>5000</v>
      </c>
      <c r="F131" s="111"/>
      <c r="G131" s="111"/>
      <c r="H131" s="111"/>
      <c r="I131" s="111"/>
      <c r="J131" s="122">
        <v>5000</v>
      </c>
      <c r="K131" s="324">
        <f t="shared" ref="K131:K193" si="10">C131+(C131*0.02)</f>
        <v>5100</v>
      </c>
      <c r="L131" s="324">
        <f t="shared" si="8"/>
        <v>5202</v>
      </c>
    </row>
    <row r="132" spans="1:12" s="270" customFormat="1" ht="13.5" hidden="1" customHeight="1" x14ac:dyDescent="0.2">
      <c r="A132" s="150" t="s">
        <v>100</v>
      </c>
      <c r="B132" s="256" t="s">
        <v>121</v>
      </c>
      <c r="C132" s="199">
        <f>SUM(D132:J132)</f>
        <v>740000</v>
      </c>
      <c r="D132" s="205"/>
      <c r="E132" s="204"/>
      <c r="F132" s="232">
        <v>740000</v>
      </c>
      <c r="G132" s="205"/>
      <c r="H132" s="205"/>
      <c r="I132" s="205"/>
      <c r="J132" s="205"/>
      <c r="K132" s="324">
        <f t="shared" si="10"/>
        <v>754800</v>
      </c>
      <c r="L132" s="324">
        <f t="shared" ref="L132:L192" si="11">K132+(K132*0.02)</f>
        <v>769896</v>
      </c>
    </row>
    <row r="133" spans="1:12" s="270" customFormat="1" ht="13.5" hidden="1" customHeight="1" x14ac:dyDescent="0.2">
      <c r="A133" s="148" t="s">
        <v>101</v>
      </c>
      <c r="B133" s="149" t="s">
        <v>102</v>
      </c>
      <c r="C133" s="206">
        <f>SUM(D133:J133)</f>
        <v>740000</v>
      </c>
      <c r="D133" s="212"/>
      <c r="E133" s="213"/>
      <c r="F133" s="232">
        <v>740000</v>
      </c>
      <c r="G133" s="212"/>
      <c r="H133" s="214"/>
      <c r="I133" s="211"/>
      <c r="J133" s="214"/>
      <c r="K133" s="324">
        <f t="shared" si="10"/>
        <v>754800</v>
      </c>
      <c r="L133" s="324">
        <f t="shared" si="11"/>
        <v>769896</v>
      </c>
    </row>
    <row r="134" spans="1:12" s="270" customFormat="1" ht="13.5" hidden="1" customHeight="1" x14ac:dyDescent="0.2">
      <c r="A134" s="152" t="s">
        <v>46</v>
      </c>
      <c r="B134" s="153" t="s">
        <v>103</v>
      </c>
      <c r="C134" s="217">
        <f>SUM(D134:J134)</f>
        <v>740000</v>
      </c>
      <c r="D134" s="222"/>
      <c r="E134" s="223"/>
      <c r="F134" s="232">
        <v>740000</v>
      </c>
      <c r="G134" s="222"/>
      <c r="H134" s="224"/>
      <c r="I134" s="221"/>
      <c r="J134" s="221"/>
      <c r="K134" s="324">
        <f t="shared" si="10"/>
        <v>754800</v>
      </c>
      <c r="L134" s="324">
        <f t="shared" si="11"/>
        <v>769896</v>
      </c>
    </row>
    <row r="135" spans="1:12" s="270" customFormat="1" ht="13.5" hidden="1" customHeight="1" x14ac:dyDescent="0.2">
      <c r="A135" s="109"/>
      <c r="B135" s="110"/>
      <c r="C135" s="105"/>
      <c r="D135" s="111"/>
      <c r="E135" s="124"/>
      <c r="F135" s="111"/>
      <c r="G135" s="111"/>
      <c r="H135" s="111"/>
      <c r="I135" s="111"/>
      <c r="J135" s="111"/>
      <c r="K135" s="324">
        <f t="shared" si="10"/>
        <v>0</v>
      </c>
      <c r="L135" s="324">
        <f t="shared" si="11"/>
        <v>0</v>
      </c>
    </row>
    <row r="136" spans="1:12" s="270" customFormat="1" ht="13.5" hidden="1" customHeight="1" x14ac:dyDescent="0.2">
      <c r="A136" s="109"/>
      <c r="B136" s="110"/>
      <c r="C136" s="105"/>
      <c r="D136" s="111"/>
      <c r="E136" s="124"/>
      <c r="F136" s="111"/>
      <c r="G136" s="111"/>
      <c r="H136" s="111"/>
      <c r="I136" s="111"/>
      <c r="J136" s="111"/>
      <c r="K136" s="324">
        <f t="shared" si="10"/>
        <v>0</v>
      </c>
      <c r="L136" s="324">
        <f t="shared" si="11"/>
        <v>0</v>
      </c>
    </row>
    <row r="137" spans="1:12" s="270" customFormat="1" ht="13.5" hidden="1" customHeight="1" x14ac:dyDescent="0.2">
      <c r="A137" s="109"/>
      <c r="B137" s="110"/>
      <c r="C137" s="105"/>
      <c r="D137" s="111"/>
      <c r="E137" s="124"/>
      <c r="F137" s="111"/>
      <c r="G137" s="111"/>
      <c r="H137" s="111"/>
      <c r="I137" s="111"/>
      <c r="J137" s="111"/>
      <c r="K137" s="324">
        <f t="shared" si="10"/>
        <v>0</v>
      </c>
      <c r="L137" s="324">
        <f t="shared" si="11"/>
        <v>0</v>
      </c>
    </row>
    <row r="138" spans="1:12" s="270" customFormat="1" ht="13.5" hidden="1" customHeight="1" x14ac:dyDescent="0.2">
      <c r="A138" s="109"/>
      <c r="B138" s="110"/>
      <c r="C138" s="105"/>
      <c r="D138" s="111"/>
      <c r="E138" s="124"/>
      <c r="F138" s="111"/>
      <c r="G138" s="111"/>
      <c r="H138" s="111"/>
      <c r="I138" s="111"/>
      <c r="J138" s="111"/>
      <c r="K138" s="324">
        <f t="shared" si="10"/>
        <v>0</v>
      </c>
      <c r="L138" s="324">
        <f t="shared" si="11"/>
        <v>0</v>
      </c>
    </row>
    <row r="139" spans="1:12" s="270" customFormat="1" ht="13.5" hidden="1" customHeight="1" x14ac:dyDescent="0.2">
      <c r="A139" s="109"/>
      <c r="B139" s="110"/>
      <c r="C139" s="105"/>
      <c r="D139" s="111"/>
      <c r="E139" s="124"/>
      <c r="F139" s="111"/>
      <c r="G139" s="111"/>
      <c r="H139" s="111"/>
      <c r="I139" s="111"/>
      <c r="J139" s="111"/>
      <c r="K139" s="324">
        <f t="shared" si="10"/>
        <v>0</v>
      </c>
      <c r="L139" s="324">
        <f t="shared" si="11"/>
        <v>0</v>
      </c>
    </row>
    <row r="140" spans="1:12" s="270" customFormat="1" ht="13.5" hidden="1" customHeight="1" x14ac:dyDescent="0.2">
      <c r="A140" s="109"/>
      <c r="B140" s="110"/>
      <c r="C140" s="105"/>
      <c r="D140" s="111"/>
      <c r="E140" s="124"/>
      <c r="F140" s="111"/>
      <c r="G140" s="111"/>
      <c r="H140" s="111"/>
      <c r="I140" s="111"/>
      <c r="J140" s="111"/>
      <c r="K140" s="324">
        <f t="shared" si="10"/>
        <v>0</v>
      </c>
      <c r="L140" s="324">
        <f t="shared" si="11"/>
        <v>0</v>
      </c>
    </row>
    <row r="141" spans="1:12" s="167" customFormat="1" ht="12.75" hidden="1" customHeight="1" x14ac:dyDescent="0.2">
      <c r="A141" s="109"/>
      <c r="B141" s="110"/>
      <c r="C141" s="105"/>
      <c r="D141" s="111"/>
      <c r="E141" s="124"/>
      <c r="F141" s="111"/>
      <c r="G141" s="111"/>
      <c r="H141" s="111"/>
      <c r="I141" s="111"/>
      <c r="J141" s="111"/>
      <c r="K141" s="324">
        <f t="shared" si="10"/>
        <v>0</v>
      </c>
      <c r="L141" s="324">
        <f t="shared" si="11"/>
        <v>0</v>
      </c>
    </row>
    <row r="142" spans="1:12" s="167" customFormat="1" ht="18.75" hidden="1" customHeight="1" x14ac:dyDescent="0.2">
      <c r="A142" s="109"/>
      <c r="B142" s="110"/>
      <c r="C142" s="105"/>
      <c r="D142" s="111"/>
      <c r="E142" s="124"/>
      <c r="F142" s="111"/>
      <c r="G142" s="111"/>
      <c r="H142" s="111"/>
      <c r="I142" s="111"/>
      <c r="J142" s="111"/>
      <c r="K142" s="324">
        <f t="shared" si="10"/>
        <v>0</v>
      </c>
      <c r="L142" s="324">
        <f t="shared" si="11"/>
        <v>0</v>
      </c>
    </row>
    <row r="143" spans="1:12" ht="9" hidden="1" customHeight="1" x14ac:dyDescent="0.2">
      <c r="A143" s="109"/>
      <c r="B143" s="110"/>
      <c r="C143" s="105"/>
      <c r="D143" s="111"/>
      <c r="E143" s="124"/>
      <c r="F143" s="111"/>
      <c r="G143" s="111"/>
      <c r="H143" s="111"/>
      <c r="I143" s="111"/>
      <c r="J143" s="111"/>
      <c r="K143" s="324">
        <f t="shared" si="10"/>
        <v>0</v>
      </c>
      <c r="L143" s="324">
        <f t="shared" si="11"/>
        <v>0</v>
      </c>
    </row>
    <row r="144" spans="1:12" ht="9" hidden="1" customHeight="1" x14ac:dyDescent="0.2">
      <c r="A144" s="109"/>
      <c r="B144" s="110"/>
      <c r="C144" s="105"/>
      <c r="D144" s="111"/>
      <c r="E144" s="124"/>
      <c r="F144" s="111"/>
      <c r="G144" s="111"/>
      <c r="H144" s="111"/>
      <c r="I144" s="111"/>
      <c r="J144" s="111"/>
      <c r="K144" s="324">
        <f t="shared" si="10"/>
        <v>0</v>
      </c>
      <c r="L144" s="324">
        <f t="shared" si="11"/>
        <v>0</v>
      </c>
    </row>
    <row r="145" spans="1:12" s="167" customFormat="1" ht="20.25" customHeight="1" x14ac:dyDescent="0.2">
      <c r="A145" s="150" t="s">
        <v>100</v>
      </c>
      <c r="B145" s="256" t="s">
        <v>121</v>
      </c>
      <c r="C145" s="199">
        <f>C146</f>
        <v>884101</v>
      </c>
      <c r="D145" s="205"/>
      <c r="E145" s="204"/>
      <c r="F145" s="276">
        <f>F146</f>
        <v>884101</v>
      </c>
      <c r="G145" s="205"/>
      <c r="H145" s="205"/>
      <c r="I145" s="205"/>
      <c r="J145" s="205"/>
      <c r="K145" s="324">
        <f t="shared" si="10"/>
        <v>901783.02</v>
      </c>
      <c r="L145" s="324">
        <f t="shared" si="11"/>
        <v>919818.68040000007</v>
      </c>
    </row>
    <row r="146" spans="1:12" s="167" customFormat="1" ht="20.25" customHeight="1" x14ac:dyDescent="0.2">
      <c r="A146" s="148" t="s">
        <v>101</v>
      </c>
      <c r="B146" s="149" t="s">
        <v>103</v>
      </c>
      <c r="C146" s="206">
        <f>C147</f>
        <v>884101</v>
      </c>
      <c r="D146" s="212"/>
      <c r="E146" s="213"/>
      <c r="F146" s="207">
        <f>F147</f>
        <v>884101</v>
      </c>
      <c r="G146" s="212"/>
      <c r="H146" s="214"/>
      <c r="I146" s="211"/>
      <c r="J146" s="214"/>
      <c r="K146" s="324">
        <f t="shared" si="10"/>
        <v>901783.02</v>
      </c>
      <c r="L146" s="324">
        <f t="shared" si="11"/>
        <v>919818.68040000007</v>
      </c>
    </row>
    <row r="147" spans="1:12" ht="22.5" customHeight="1" x14ac:dyDescent="0.2">
      <c r="A147" s="152" t="s">
        <v>46</v>
      </c>
      <c r="B147" s="153" t="s">
        <v>103</v>
      </c>
      <c r="C147" s="217">
        <f>C161</f>
        <v>884101</v>
      </c>
      <c r="D147" s="222"/>
      <c r="E147" s="223"/>
      <c r="F147" s="273">
        <f>F161</f>
        <v>884101</v>
      </c>
      <c r="G147" s="222"/>
      <c r="H147" s="224"/>
      <c r="I147" s="221"/>
      <c r="J147" s="221"/>
      <c r="K147" s="324">
        <f t="shared" si="10"/>
        <v>901783.02</v>
      </c>
      <c r="L147" s="324">
        <f t="shared" si="11"/>
        <v>919818.68040000007</v>
      </c>
    </row>
    <row r="148" spans="1:12" ht="0.75" customHeight="1" x14ac:dyDescent="0.2">
      <c r="A148" s="158" t="s">
        <v>74</v>
      </c>
      <c r="B148" s="159" t="s">
        <v>87</v>
      </c>
      <c r="C148" s="230">
        <f>SUM(D148:J148)</f>
        <v>15000</v>
      </c>
      <c r="D148" s="235"/>
      <c r="E148" s="238"/>
      <c r="F148" s="232">
        <v>15000</v>
      </c>
      <c r="G148" s="235"/>
      <c r="H148" s="236"/>
      <c r="I148" s="234"/>
      <c r="J148" s="234"/>
      <c r="K148" s="324">
        <f t="shared" si="10"/>
        <v>15300</v>
      </c>
      <c r="L148" s="105">
        <f t="shared" si="11"/>
        <v>15606</v>
      </c>
    </row>
    <row r="149" spans="1:12" ht="21.75" hidden="1" customHeight="1" x14ac:dyDescent="0.2">
      <c r="A149" s="156" t="s">
        <v>40</v>
      </c>
      <c r="B149" s="157" t="s">
        <v>41</v>
      </c>
      <c r="C149" s="240">
        <f>SUM(D149:J149)</f>
        <v>15000</v>
      </c>
      <c r="D149" s="245"/>
      <c r="E149" s="249"/>
      <c r="F149" s="242">
        <v>15000</v>
      </c>
      <c r="G149" s="245"/>
      <c r="H149" s="244"/>
      <c r="I149" s="246"/>
      <c r="J149" s="246"/>
      <c r="K149" s="324">
        <f t="shared" si="10"/>
        <v>15300</v>
      </c>
      <c r="L149" s="105">
        <f t="shared" si="11"/>
        <v>15606</v>
      </c>
    </row>
    <row r="150" spans="1:12" s="271" customFormat="1" ht="21.75" hidden="1" customHeight="1" x14ac:dyDescent="0.2">
      <c r="A150" s="146">
        <v>3</v>
      </c>
      <c r="B150" s="114" t="s">
        <v>17</v>
      </c>
      <c r="C150" s="250">
        <v>30000</v>
      </c>
      <c r="D150" s="252"/>
      <c r="E150" s="272"/>
      <c r="F150" s="273">
        <v>15000</v>
      </c>
      <c r="G150" s="252"/>
      <c r="H150" s="253"/>
      <c r="I150" s="251"/>
      <c r="J150" s="251"/>
      <c r="K150" s="324">
        <f t="shared" si="10"/>
        <v>30600</v>
      </c>
      <c r="L150" s="105">
        <f t="shared" si="11"/>
        <v>31212</v>
      </c>
    </row>
    <row r="151" spans="1:12" ht="17.25" hidden="1" customHeight="1" x14ac:dyDescent="0.2">
      <c r="A151" s="106">
        <v>31</v>
      </c>
      <c r="B151" s="107" t="s">
        <v>60</v>
      </c>
      <c r="C151" s="105">
        <f>SUM(D151:J151)</f>
        <v>5000</v>
      </c>
      <c r="D151" s="123"/>
      <c r="E151" s="112"/>
      <c r="F151" s="120">
        <v>5000</v>
      </c>
      <c r="G151" s="123"/>
      <c r="H151" s="122"/>
      <c r="I151" s="104"/>
      <c r="J151" s="104"/>
      <c r="K151" s="324">
        <f t="shared" si="10"/>
        <v>5100</v>
      </c>
      <c r="L151" s="105">
        <f t="shared" si="11"/>
        <v>5202</v>
      </c>
    </row>
    <row r="152" spans="1:12" s="270" customFormat="1" ht="17.25" hidden="1" customHeight="1" x14ac:dyDescent="0.2">
      <c r="A152" s="262">
        <v>311</v>
      </c>
      <c r="B152" s="110" t="s">
        <v>117</v>
      </c>
      <c r="C152" s="105">
        <v>3000</v>
      </c>
      <c r="D152" s="123"/>
      <c r="E152" s="112"/>
      <c r="F152" s="122">
        <v>3000</v>
      </c>
      <c r="G152" s="123"/>
      <c r="H152" s="122"/>
      <c r="I152" s="104"/>
      <c r="J152" s="104"/>
      <c r="K152" s="324">
        <f t="shared" si="10"/>
        <v>3060</v>
      </c>
      <c r="L152" s="105">
        <f t="shared" si="11"/>
        <v>3121.2</v>
      </c>
    </row>
    <row r="153" spans="1:12" s="270" customFormat="1" ht="17.25" hidden="1" customHeight="1" x14ac:dyDescent="0.2">
      <c r="A153" s="262">
        <v>312</v>
      </c>
      <c r="B153" s="110" t="s">
        <v>20</v>
      </c>
      <c r="C153" s="105">
        <v>1000</v>
      </c>
      <c r="D153" s="123"/>
      <c r="E153" s="112"/>
      <c r="F153" s="122">
        <v>1000</v>
      </c>
      <c r="G153" s="123"/>
      <c r="H153" s="122"/>
      <c r="I153" s="104"/>
      <c r="J153" s="104"/>
      <c r="K153" s="324">
        <f t="shared" si="10"/>
        <v>1020</v>
      </c>
      <c r="L153" s="105">
        <f t="shared" si="11"/>
        <v>1040.4000000000001</v>
      </c>
    </row>
    <row r="154" spans="1:12" ht="18" hidden="1" customHeight="1" x14ac:dyDescent="0.2">
      <c r="A154" s="109">
        <v>312</v>
      </c>
      <c r="B154" s="110" t="s">
        <v>19</v>
      </c>
      <c r="C154" s="105">
        <f t="shared" ref="C154:C159" si="12">SUM(D154:J154)</f>
        <v>1000</v>
      </c>
      <c r="D154" s="123"/>
      <c r="E154" s="112"/>
      <c r="F154" s="122">
        <v>1000</v>
      </c>
      <c r="G154" s="123"/>
      <c r="H154" s="122"/>
      <c r="I154" s="104"/>
      <c r="J154" s="104"/>
      <c r="K154" s="324">
        <f t="shared" si="10"/>
        <v>1020</v>
      </c>
      <c r="L154" s="105">
        <f t="shared" si="11"/>
        <v>1040.4000000000001</v>
      </c>
    </row>
    <row r="155" spans="1:12" ht="15.75" hidden="1" customHeight="1" x14ac:dyDescent="0.2">
      <c r="A155" s="101">
        <v>32</v>
      </c>
      <c r="B155" s="114" t="s">
        <v>55</v>
      </c>
      <c r="C155" s="105">
        <f t="shared" si="12"/>
        <v>10000</v>
      </c>
      <c r="D155" s="123"/>
      <c r="E155" s="112"/>
      <c r="F155" s="120">
        <v>10000</v>
      </c>
      <c r="G155" s="123"/>
      <c r="H155" s="122"/>
      <c r="I155" s="104"/>
      <c r="J155" s="104"/>
      <c r="K155" s="324">
        <f t="shared" si="10"/>
        <v>10200</v>
      </c>
      <c r="L155" s="105">
        <f t="shared" si="11"/>
        <v>10404</v>
      </c>
    </row>
    <row r="156" spans="1:12" ht="15.75" hidden="1" customHeight="1" x14ac:dyDescent="0.2">
      <c r="A156" s="109">
        <v>321</v>
      </c>
      <c r="B156" s="110" t="s">
        <v>21</v>
      </c>
      <c r="C156" s="105">
        <f t="shared" si="12"/>
        <v>3000</v>
      </c>
      <c r="D156" s="123"/>
      <c r="E156" s="112"/>
      <c r="F156" s="122">
        <v>3000</v>
      </c>
      <c r="G156" s="123"/>
      <c r="H156" s="122"/>
      <c r="I156" s="104"/>
      <c r="J156" s="104"/>
      <c r="K156" s="324">
        <f t="shared" si="10"/>
        <v>3060</v>
      </c>
      <c r="L156" s="105">
        <f t="shared" si="11"/>
        <v>3121.2</v>
      </c>
    </row>
    <row r="157" spans="1:12" s="167" customFormat="1" ht="18" hidden="1" customHeight="1" x14ac:dyDescent="0.2">
      <c r="A157" s="109">
        <v>322</v>
      </c>
      <c r="B157" s="110" t="s">
        <v>22</v>
      </c>
      <c r="C157" s="105">
        <f t="shared" si="12"/>
        <v>3000</v>
      </c>
      <c r="D157" s="123"/>
      <c r="E157" s="112"/>
      <c r="F157" s="122">
        <v>3000</v>
      </c>
      <c r="G157" s="123"/>
      <c r="H157" s="122"/>
      <c r="I157" s="104"/>
      <c r="J157" s="104"/>
      <c r="K157" s="324">
        <f t="shared" si="10"/>
        <v>3060</v>
      </c>
      <c r="L157" s="105">
        <f t="shared" si="11"/>
        <v>3121.2</v>
      </c>
    </row>
    <row r="158" spans="1:12" s="167" customFormat="1" ht="15.75" hidden="1" customHeight="1" x14ac:dyDescent="0.2">
      <c r="A158" s="109">
        <v>323</v>
      </c>
      <c r="B158" s="110" t="s">
        <v>23</v>
      </c>
      <c r="C158" s="105">
        <f t="shared" si="12"/>
        <v>2000</v>
      </c>
      <c r="D158" s="123"/>
      <c r="E158" s="112"/>
      <c r="F158" s="122">
        <v>2000</v>
      </c>
      <c r="G158" s="123"/>
      <c r="H158" s="122"/>
      <c r="I158" s="104"/>
      <c r="J158" s="104"/>
      <c r="K158" s="324">
        <f t="shared" si="10"/>
        <v>2040</v>
      </c>
      <c r="L158" s="105">
        <f t="shared" si="11"/>
        <v>2080.8000000000002</v>
      </c>
    </row>
    <row r="159" spans="1:12" s="167" customFormat="1" ht="15.75" hidden="1" customHeight="1" x14ac:dyDescent="0.2">
      <c r="A159" s="109">
        <v>329</v>
      </c>
      <c r="B159" s="110" t="s">
        <v>24</v>
      </c>
      <c r="C159" s="105">
        <f t="shared" si="12"/>
        <v>2000</v>
      </c>
      <c r="D159" s="123"/>
      <c r="E159" s="112"/>
      <c r="F159" s="122">
        <v>2000</v>
      </c>
      <c r="G159" s="123"/>
      <c r="H159" s="122"/>
      <c r="I159" s="104"/>
      <c r="J159" s="104"/>
      <c r="K159" s="324">
        <f t="shared" si="10"/>
        <v>2040</v>
      </c>
      <c r="L159" s="105">
        <f t="shared" si="11"/>
        <v>2080.8000000000002</v>
      </c>
    </row>
    <row r="160" spans="1:12" s="167" customFormat="1" ht="12" hidden="1" customHeight="1" x14ac:dyDescent="0.2">
      <c r="A160" s="109"/>
      <c r="B160" s="110"/>
      <c r="C160" s="105"/>
      <c r="D160" s="123"/>
      <c r="E160" s="112"/>
      <c r="F160" s="122"/>
      <c r="G160" s="123"/>
      <c r="H160" s="122"/>
      <c r="I160" s="104"/>
      <c r="J160" s="104"/>
      <c r="K160" s="324">
        <f t="shared" si="10"/>
        <v>0</v>
      </c>
      <c r="L160" s="105">
        <f t="shared" si="11"/>
        <v>0</v>
      </c>
    </row>
    <row r="161" spans="1:12" s="167" customFormat="1" ht="12" customHeight="1" x14ac:dyDescent="0.2">
      <c r="A161" s="158" t="s">
        <v>85</v>
      </c>
      <c r="B161" s="159" t="s">
        <v>104</v>
      </c>
      <c r="C161" s="230">
        <f>C162+C169</f>
        <v>884101</v>
      </c>
      <c r="D161" s="235"/>
      <c r="E161" s="238"/>
      <c r="F161" s="232">
        <f>F162+F169</f>
        <v>884101</v>
      </c>
      <c r="G161" s="235"/>
      <c r="H161" s="236"/>
      <c r="I161" s="234"/>
      <c r="J161" s="234"/>
      <c r="K161" s="324">
        <f t="shared" si="10"/>
        <v>901783.02</v>
      </c>
      <c r="L161" s="324">
        <f t="shared" si="11"/>
        <v>919818.68040000007</v>
      </c>
    </row>
    <row r="162" spans="1:12" s="167" customFormat="1" ht="12" customHeight="1" x14ac:dyDescent="0.2">
      <c r="A162" s="156" t="s">
        <v>64</v>
      </c>
      <c r="B162" s="157" t="s">
        <v>47</v>
      </c>
      <c r="C162" s="240">
        <f>C163</f>
        <v>545000</v>
      </c>
      <c r="D162" s="245"/>
      <c r="E162" s="249"/>
      <c r="F162" s="120">
        <f>F163</f>
        <v>545000</v>
      </c>
      <c r="G162" s="245"/>
      <c r="H162" s="244"/>
      <c r="I162" s="246"/>
      <c r="J162" s="246"/>
      <c r="K162" s="324">
        <f t="shared" si="10"/>
        <v>555900</v>
      </c>
      <c r="L162" s="324">
        <f t="shared" si="11"/>
        <v>567018</v>
      </c>
    </row>
    <row r="163" spans="1:12" s="167" customFormat="1" ht="12" customHeight="1" x14ac:dyDescent="0.2">
      <c r="A163" s="146">
        <v>3</v>
      </c>
      <c r="B163" s="147" t="s">
        <v>17</v>
      </c>
      <c r="C163" s="105">
        <f>C164</f>
        <v>545000</v>
      </c>
      <c r="D163" s="105"/>
      <c r="E163" s="102"/>
      <c r="F163" s="120">
        <f>F164</f>
        <v>545000</v>
      </c>
      <c r="G163" s="102"/>
      <c r="H163" s="102"/>
      <c r="I163" s="102"/>
      <c r="J163" s="105"/>
      <c r="K163" s="324">
        <f t="shared" si="10"/>
        <v>555900</v>
      </c>
      <c r="L163" s="324">
        <f t="shared" si="11"/>
        <v>567018</v>
      </c>
    </row>
    <row r="164" spans="1:12" s="167" customFormat="1" ht="12" customHeight="1" x14ac:dyDescent="0.2">
      <c r="A164" s="106">
        <v>32</v>
      </c>
      <c r="B164" s="107" t="s">
        <v>55</v>
      </c>
      <c r="C164" s="105">
        <f>SUM(D164:J164)</f>
        <v>545000</v>
      </c>
      <c r="D164" s="105"/>
      <c r="E164" s="102"/>
      <c r="F164" s="120">
        <v>545000</v>
      </c>
      <c r="G164" s="102"/>
      <c r="H164" s="102"/>
      <c r="I164" s="102"/>
      <c r="J164" s="105"/>
      <c r="K164" s="324">
        <f t="shared" si="10"/>
        <v>555900</v>
      </c>
      <c r="L164" s="324">
        <f t="shared" si="11"/>
        <v>567018</v>
      </c>
    </row>
    <row r="165" spans="1:12" s="167" customFormat="1" ht="12" customHeight="1" x14ac:dyDescent="0.2">
      <c r="A165" s="109">
        <v>322</v>
      </c>
      <c r="B165" s="110" t="s">
        <v>22</v>
      </c>
      <c r="C165" s="105">
        <f>SUM(D165:J165)</f>
        <v>538000</v>
      </c>
      <c r="D165" s="111"/>
      <c r="E165" s="104"/>
      <c r="F165" s="122">
        <v>538000</v>
      </c>
      <c r="G165" s="104"/>
      <c r="H165" s="104"/>
      <c r="I165" s="104"/>
      <c r="J165" s="111"/>
      <c r="K165" s="324">
        <f t="shared" si="10"/>
        <v>548760</v>
      </c>
      <c r="L165" s="324">
        <f t="shared" si="11"/>
        <v>559735.19999999995</v>
      </c>
    </row>
    <row r="166" spans="1:12" s="167" customFormat="1" ht="15.75" customHeight="1" x14ac:dyDescent="0.2">
      <c r="A166" s="109">
        <v>323</v>
      </c>
      <c r="B166" s="110" t="s">
        <v>23</v>
      </c>
      <c r="C166" s="105">
        <f>SUM(D166:J166)</f>
        <v>7000</v>
      </c>
      <c r="D166" s="111"/>
      <c r="E166" s="104"/>
      <c r="F166" s="122">
        <v>7000</v>
      </c>
      <c r="G166" s="104"/>
      <c r="H166" s="104"/>
      <c r="I166" s="104"/>
      <c r="J166" s="111"/>
      <c r="K166" s="324">
        <f t="shared" si="10"/>
        <v>7140</v>
      </c>
      <c r="L166" s="324">
        <f t="shared" si="11"/>
        <v>7282.8</v>
      </c>
    </row>
    <row r="167" spans="1:12" s="167" customFormat="1" ht="12" hidden="1" customHeight="1" x14ac:dyDescent="0.2">
      <c r="A167" s="109"/>
      <c r="B167" s="110"/>
      <c r="C167" s="105"/>
      <c r="D167" s="111"/>
      <c r="E167" s="104"/>
      <c r="F167" s="122"/>
      <c r="G167" s="104"/>
      <c r="H167" s="104"/>
      <c r="I167" s="104"/>
      <c r="J167" s="111"/>
      <c r="K167" s="324">
        <f t="shared" si="10"/>
        <v>0</v>
      </c>
      <c r="L167" s="324">
        <f t="shared" si="11"/>
        <v>0</v>
      </c>
    </row>
    <row r="168" spans="1:12" s="167" customFormat="1" ht="12" hidden="1" customHeight="1" x14ac:dyDescent="0.2">
      <c r="A168" s="109"/>
      <c r="B168" s="110"/>
      <c r="C168" s="105"/>
      <c r="D168" s="111"/>
      <c r="E168" s="104"/>
      <c r="F168" s="122"/>
      <c r="G168" s="104"/>
      <c r="H168" s="104"/>
      <c r="I168" s="104"/>
      <c r="J168" s="111"/>
      <c r="K168" s="324">
        <f t="shared" si="10"/>
        <v>0</v>
      </c>
      <c r="L168" s="324">
        <f t="shared" si="11"/>
        <v>0</v>
      </c>
    </row>
    <row r="169" spans="1:12" s="167" customFormat="1" ht="12" customHeight="1" x14ac:dyDescent="0.2">
      <c r="A169" s="156" t="s">
        <v>63</v>
      </c>
      <c r="B169" s="157" t="s">
        <v>45</v>
      </c>
      <c r="C169" s="240">
        <f>C170+C173</f>
        <v>339101</v>
      </c>
      <c r="D169" s="241"/>
      <c r="E169" s="246"/>
      <c r="F169" s="242">
        <f>F170+F173</f>
        <v>339101</v>
      </c>
      <c r="G169" s="246"/>
      <c r="H169" s="246"/>
      <c r="I169" s="246"/>
      <c r="J169" s="241"/>
      <c r="K169" s="324">
        <f t="shared" si="10"/>
        <v>345883.02</v>
      </c>
      <c r="L169" s="324">
        <f t="shared" si="11"/>
        <v>352800.68040000001</v>
      </c>
    </row>
    <row r="170" spans="1:12" s="167" customFormat="1" ht="12" customHeight="1" x14ac:dyDescent="0.2">
      <c r="A170" s="115">
        <v>31</v>
      </c>
      <c r="B170" s="116" t="s">
        <v>60</v>
      </c>
      <c r="C170" s="105">
        <f>SUM(D170:J170)</f>
        <v>139101</v>
      </c>
      <c r="D170" s="112"/>
      <c r="E170" s="104"/>
      <c r="F170" s="125">
        <f>F171+F172</f>
        <v>139101</v>
      </c>
      <c r="G170" s="104"/>
      <c r="H170" s="104"/>
      <c r="I170" s="104"/>
      <c r="J170" s="111"/>
      <c r="K170" s="324">
        <f t="shared" si="10"/>
        <v>141883.01999999999</v>
      </c>
      <c r="L170" s="324">
        <f t="shared" si="11"/>
        <v>144720.68039999998</v>
      </c>
    </row>
    <row r="171" spans="1:12" s="167" customFormat="1" ht="12" customHeight="1" x14ac:dyDescent="0.2">
      <c r="A171" s="109">
        <v>311</v>
      </c>
      <c r="B171" s="110" t="s">
        <v>18</v>
      </c>
      <c r="C171" s="111">
        <f>SUM(D171:J171)</f>
        <v>114449</v>
      </c>
      <c r="D171" s="112"/>
      <c r="E171" s="104"/>
      <c r="F171" s="124">
        <v>114449</v>
      </c>
      <c r="G171" s="104"/>
      <c r="H171" s="104"/>
      <c r="I171" s="104"/>
      <c r="J171" s="111"/>
      <c r="K171" s="324">
        <f t="shared" si="10"/>
        <v>116737.98</v>
      </c>
      <c r="L171" s="324">
        <f t="shared" si="11"/>
        <v>119072.7396</v>
      </c>
    </row>
    <row r="172" spans="1:12" s="167" customFormat="1" ht="12" customHeight="1" x14ac:dyDescent="0.2">
      <c r="A172" s="109">
        <v>313</v>
      </c>
      <c r="B172" s="110" t="s">
        <v>20</v>
      </c>
      <c r="C172" s="111">
        <f>SUM(D172:J172)</f>
        <v>24652</v>
      </c>
      <c r="D172" s="112"/>
      <c r="E172" s="104"/>
      <c r="F172" s="124">
        <v>24652</v>
      </c>
      <c r="G172" s="104"/>
      <c r="H172" s="104"/>
      <c r="I172" s="104"/>
      <c r="J172" s="111"/>
      <c r="K172" s="324">
        <f t="shared" si="10"/>
        <v>25145.040000000001</v>
      </c>
      <c r="L172" s="324">
        <f t="shared" si="11"/>
        <v>25647.9408</v>
      </c>
    </row>
    <row r="173" spans="1:12" s="167" customFormat="1" ht="15.75" customHeight="1" x14ac:dyDescent="0.2">
      <c r="A173" s="101">
        <v>32</v>
      </c>
      <c r="B173" s="114" t="s">
        <v>55</v>
      </c>
      <c r="C173" s="105">
        <f>SUM(D173:J173)</f>
        <v>200000</v>
      </c>
      <c r="D173" s="108"/>
      <c r="E173" s="102"/>
      <c r="F173" s="125">
        <v>200000</v>
      </c>
      <c r="G173" s="104"/>
      <c r="H173" s="104"/>
      <c r="I173" s="104"/>
      <c r="J173" s="111"/>
      <c r="K173" s="324">
        <f t="shared" si="10"/>
        <v>204000</v>
      </c>
      <c r="L173" s="324">
        <f t="shared" si="11"/>
        <v>208080</v>
      </c>
    </row>
    <row r="174" spans="1:12" s="167" customFormat="1" ht="14.25" customHeight="1" x14ac:dyDescent="0.2">
      <c r="A174" s="109">
        <v>322</v>
      </c>
      <c r="B174" s="110" t="s">
        <v>58</v>
      </c>
      <c r="C174" s="111">
        <f>SUM(D174:J174)</f>
        <v>200000</v>
      </c>
      <c r="D174" s="111"/>
      <c r="E174" s="104"/>
      <c r="F174" s="122">
        <v>200000</v>
      </c>
      <c r="G174" s="104"/>
      <c r="H174" s="104"/>
      <c r="I174" s="104"/>
      <c r="J174" s="111"/>
      <c r="K174" s="324">
        <f t="shared" si="10"/>
        <v>204000</v>
      </c>
      <c r="L174" s="324">
        <f t="shared" si="11"/>
        <v>208080</v>
      </c>
    </row>
    <row r="175" spans="1:12" s="167" customFormat="1" ht="0.75" customHeight="1" x14ac:dyDescent="0.2">
      <c r="A175" s="146"/>
      <c r="B175" s="147"/>
      <c r="C175" s="105"/>
      <c r="D175" s="111"/>
      <c r="E175" s="104"/>
      <c r="F175" s="122"/>
      <c r="G175" s="104"/>
      <c r="H175" s="104"/>
      <c r="I175" s="104"/>
      <c r="J175" s="111"/>
      <c r="K175" s="324">
        <f t="shared" si="10"/>
        <v>0</v>
      </c>
      <c r="L175" s="324">
        <f t="shared" si="11"/>
        <v>0</v>
      </c>
    </row>
    <row r="176" spans="1:12" s="167" customFormat="1" ht="15.75" customHeight="1" x14ac:dyDescent="0.2">
      <c r="A176" s="150" t="s">
        <v>105</v>
      </c>
      <c r="B176" s="151" t="s">
        <v>122</v>
      </c>
      <c r="C176" s="311">
        <f>C177+C227+C242+C254</f>
        <v>9588988</v>
      </c>
      <c r="D176" s="205"/>
      <c r="E176" s="202"/>
      <c r="F176" s="204"/>
      <c r="G176" s="200">
        <f>G177+G227+G242+G254</f>
        <v>9588988</v>
      </c>
      <c r="H176" s="202"/>
      <c r="I176" s="202"/>
      <c r="J176" s="205"/>
      <c r="K176" s="324">
        <f t="shared" si="10"/>
        <v>9780767.7599999998</v>
      </c>
      <c r="L176" s="324">
        <f t="shared" si="11"/>
        <v>9976383.1151999999</v>
      </c>
    </row>
    <row r="177" spans="1:12" s="167" customFormat="1" ht="23.25" customHeight="1" x14ac:dyDescent="0.2">
      <c r="A177" s="148" t="s">
        <v>66</v>
      </c>
      <c r="B177" s="149" t="s">
        <v>67</v>
      </c>
      <c r="C177" s="300">
        <f>C178+C185+C205+C218+C223</f>
        <v>9502347</v>
      </c>
      <c r="D177" s="215"/>
      <c r="E177" s="211"/>
      <c r="F177" s="213"/>
      <c r="G177" s="215">
        <f>G178+G185+G205+G218+G223</f>
        <v>9502347</v>
      </c>
      <c r="H177" s="211"/>
      <c r="I177" s="211"/>
      <c r="J177" s="215"/>
      <c r="K177" s="324">
        <f t="shared" si="10"/>
        <v>9692393.9399999995</v>
      </c>
      <c r="L177" s="324">
        <f t="shared" si="11"/>
        <v>9886241.8187999986</v>
      </c>
    </row>
    <row r="178" spans="1:12" s="315" customFormat="1" ht="12" customHeight="1" x14ac:dyDescent="0.2">
      <c r="A178" s="156" t="s">
        <v>162</v>
      </c>
      <c r="B178" s="157" t="s">
        <v>163</v>
      </c>
      <c r="C178" s="275">
        <f>C182</f>
        <v>1183</v>
      </c>
      <c r="D178" s="241"/>
      <c r="E178" s="246"/>
      <c r="F178" s="244"/>
      <c r="G178" s="241">
        <f>G179+G182</f>
        <v>1183</v>
      </c>
      <c r="H178" s="246"/>
      <c r="I178" s="246"/>
      <c r="J178" s="241"/>
      <c r="K178" s="324">
        <f t="shared" si="10"/>
        <v>1206.6600000000001</v>
      </c>
      <c r="L178" s="324">
        <f t="shared" si="11"/>
        <v>1230.7932000000001</v>
      </c>
    </row>
    <row r="179" spans="1:12" s="315" customFormat="1" ht="12" customHeight="1" x14ac:dyDescent="0.2">
      <c r="A179" s="160" t="s">
        <v>159</v>
      </c>
      <c r="B179" s="157" t="s">
        <v>164</v>
      </c>
      <c r="C179" s="275">
        <f>C180</f>
        <v>0</v>
      </c>
      <c r="D179" s="241"/>
      <c r="E179" s="246"/>
      <c r="F179" s="244"/>
      <c r="G179" s="240">
        <f>G180</f>
        <v>0</v>
      </c>
      <c r="H179" s="246"/>
      <c r="I179" s="246"/>
      <c r="J179" s="241"/>
      <c r="K179" s="324">
        <f t="shared" si="10"/>
        <v>0</v>
      </c>
      <c r="L179" s="324">
        <f t="shared" si="11"/>
        <v>0</v>
      </c>
    </row>
    <row r="180" spans="1:12" s="315" customFormat="1" ht="12" customHeight="1" x14ac:dyDescent="0.2">
      <c r="A180" s="61">
        <v>32</v>
      </c>
      <c r="B180" s="316" t="s">
        <v>22</v>
      </c>
      <c r="C180" s="312">
        <f>C181</f>
        <v>0</v>
      </c>
      <c r="D180" s="254"/>
      <c r="E180" s="251"/>
      <c r="F180" s="253"/>
      <c r="G180" s="254">
        <f>C180</f>
        <v>0</v>
      </c>
      <c r="H180" s="251"/>
      <c r="I180" s="251"/>
      <c r="J180" s="254"/>
      <c r="K180" s="324">
        <f t="shared" si="10"/>
        <v>0</v>
      </c>
      <c r="L180" s="324">
        <f t="shared" si="11"/>
        <v>0</v>
      </c>
    </row>
    <row r="181" spans="1:12" s="315" customFormat="1" ht="12" customHeight="1" x14ac:dyDescent="0.2">
      <c r="A181" s="61">
        <v>322</v>
      </c>
      <c r="B181" s="317" t="s">
        <v>22</v>
      </c>
      <c r="C181" s="312">
        <v>0</v>
      </c>
      <c r="D181" s="254"/>
      <c r="E181" s="251"/>
      <c r="F181" s="253"/>
      <c r="G181" s="254">
        <f>C181</f>
        <v>0</v>
      </c>
      <c r="H181" s="251"/>
      <c r="I181" s="251"/>
      <c r="J181" s="254"/>
      <c r="K181" s="324">
        <f t="shared" si="10"/>
        <v>0</v>
      </c>
      <c r="L181" s="324">
        <f t="shared" si="11"/>
        <v>0</v>
      </c>
    </row>
    <row r="182" spans="1:12" s="315" customFormat="1" ht="12" customHeight="1" x14ac:dyDescent="0.2">
      <c r="A182" s="319" t="s">
        <v>165</v>
      </c>
      <c r="B182" s="318" t="s">
        <v>166</v>
      </c>
      <c r="C182" s="274">
        <f>C183</f>
        <v>1183</v>
      </c>
      <c r="D182" s="239"/>
      <c r="E182" s="234"/>
      <c r="F182" s="236"/>
      <c r="G182" s="230">
        <f>G183</f>
        <v>1183</v>
      </c>
      <c r="H182" s="234"/>
      <c r="I182" s="234"/>
      <c r="J182" s="239"/>
      <c r="K182" s="324">
        <f t="shared" si="10"/>
        <v>1206.6600000000001</v>
      </c>
      <c r="L182" s="324">
        <f t="shared" si="11"/>
        <v>1230.7932000000001</v>
      </c>
    </row>
    <row r="183" spans="1:12" s="315" customFormat="1" ht="12" customHeight="1" x14ac:dyDescent="0.2">
      <c r="A183" s="61">
        <v>32</v>
      </c>
      <c r="B183" s="316" t="s">
        <v>22</v>
      </c>
      <c r="C183" s="312">
        <f>C184</f>
        <v>1183</v>
      </c>
      <c r="D183" s="254"/>
      <c r="E183" s="251"/>
      <c r="F183" s="253"/>
      <c r="G183" s="254">
        <f>C183</f>
        <v>1183</v>
      </c>
      <c r="H183" s="251"/>
      <c r="I183" s="251"/>
      <c r="J183" s="254"/>
      <c r="K183" s="324">
        <f t="shared" si="10"/>
        <v>1206.6600000000001</v>
      </c>
      <c r="L183" s="324">
        <f t="shared" si="11"/>
        <v>1230.7932000000001</v>
      </c>
    </row>
    <row r="184" spans="1:12" s="315" customFormat="1" ht="12" customHeight="1" x14ac:dyDescent="0.2">
      <c r="A184" s="61">
        <v>322</v>
      </c>
      <c r="B184" s="317" t="s">
        <v>22</v>
      </c>
      <c r="C184" s="312">
        <v>1183</v>
      </c>
      <c r="D184" s="254"/>
      <c r="E184" s="251"/>
      <c r="F184" s="253"/>
      <c r="G184" s="254">
        <f>C184</f>
        <v>1183</v>
      </c>
      <c r="H184" s="251"/>
      <c r="I184" s="251"/>
      <c r="J184" s="254"/>
      <c r="K184" s="324">
        <f t="shared" si="10"/>
        <v>1206.6600000000001</v>
      </c>
      <c r="L184" s="324">
        <f t="shared" si="11"/>
        <v>1230.7932000000001</v>
      </c>
    </row>
    <row r="185" spans="1:12" s="167" customFormat="1" ht="12" customHeight="1" x14ac:dyDescent="0.2">
      <c r="A185" s="158" t="s">
        <v>74</v>
      </c>
      <c r="B185" s="159" t="s">
        <v>87</v>
      </c>
      <c r="C185" s="274">
        <f>C187+C193</f>
        <v>9228500</v>
      </c>
      <c r="D185" s="239"/>
      <c r="E185" s="234"/>
      <c r="F185" s="236"/>
      <c r="G185" s="239">
        <f>G186+G193</f>
        <v>9228500</v>
      </c>
      <c r="H185" s="234"/>
      <c r="I185" s="234"/>
      <c r="J185" s="239"/>
      <c r="K185" s="324">
        <f t="shared" si="10"/>
        <v>9413070</v>
      </c>
      <c r="L185" s="324">
        <f t="shared" si="11"/>
        <v>9601331.4000000004</v>
      </c>
    </row>
    <row r="186" spans="1:12" s="167" customFormat="1" ht="12" customHeight="1" x14ac:dyDescent="0.2">
      <c r="A186" s="156" t="s">
        <v>107</v>
      </c>
      <c r="B186" s="157" t="s">
        <v>108</v>
      </c>
      <c r="C186" s="275">
        <f>C188</f>
        <v>8400000</v>
      </c>
      <c r="D186" s="241"/>
      <c r="E186" s="246"/>
      <c r="F186" s="244"/>
      <c r="G186" s="241">
        <f>G187</f>
        <v>8400000</v>
      </c>
      <c r="H186" s="246"/>
      <c r="I186" s="246"/>
      <c r="J186" s="241"/>
      <c r="K186" s="324">
        <f t="shared" si="10"/>
        <v>8568000</v>
      </c>
      <c r="L186" s="324">
        <f t="shared" si="11"/>
        <v>8739360</v>
      </c>
    </row>
    <row r="187" spans="1:12" s="167" customFormat="1" ht="12.75" customHeight="1" x14ac:dyDescent="0.2">
      <c r="A187" s="101">
        <v>3</v>
      </c>
      <c r="B187" s="114" t="s">
        <v>17</v>
      </c>
      <c r="C187" s="261">
        <f>C188</f>
        <v>8400000</v>
      </c>
      <c r="D187" s="122"/>
      <c r="E187" s="111"/>
      <c r="F187" s="111"/>
      <c r="G187" s="105">
        <f>G188</f>
        <v>8400000</v>
      </c>
      <c r="H187" s="104"/>
      <c r="I187" s="104"/>
      <c r="J187" s="111"/>
      <c r="K187" s="324">
        <f t="shared" si="10"/>
        <v>8568000</v>
      </c>
      <c r="L187" s="324">
        <f t="shared" si="11"/>
        <v>8739360</v>
      </c>
    </row>
    <row r="188" spans="1:12" s="167" customFormat="1" ht="12" customHeight="1" x14ac:dyDescent="0.2">
      <c r="A188" s="148">
        <v>31</v>
      </c>
      <c r="B188" s="149" t="s">
        <v>60</v>
      </c>
      <c r="C188" s="300">
        <f>C189+C190+C191+C192</f>
        <v>8400000</v>
      </c>
      <c r="D188" s="213"/>
      <c r="E188" s="215"/>
      <c r="F188" s="215"/>
      <c r="G188" s="206">
        <f>G189+G190+G191+G192</f>
        <v>8400000</v>
      </c>
      <c r="H188" s="211"/>
      <c r="I188" s="211"/>
      <c r="J188" s="215"/>
      <c r="K188" s="324">
        <f t="shared" si="10"/>
        <v>8568000</v>
      </c>
      <c r="L188" s="324">
        <f t="shared" si="11"/>
        <v>8739360</v>
      </c>
    </row>
    <row r="189" spans="1:12" s="167" customFormat="1" ht="15.75" customHeight="1" x14ac:dyDescent="0.2">
      <c r="A189" s="109">
        <v>311</v>
      </c>
      <c r="B189" s="110" t="s">
        <v>18</v>
      </c>
      <c r="C189" s="259">
        <v>6837500</v>
      </c>
      <c r="D189" s="122"/>
      <c r="E189" s="111"/>
      <c r="F189" s="111"/>
      <c r="G189" s="111">
        <v>6837500</v>
      </c>
      <c r="H189" s="104"/>
      <c r="I189" s="104"/>
      <c r="J189" s="111"/>
      <c r="K189" s="324">
        <f t="shared" si="10"/>
        <v>6974250</v>
      </c>
      <c r="L189" s="324">
        <f t="shared" si="11"/>
        <v>7113735</v>
      </c>
    </row>
    <row r="190" spans="1:12" s="292" customFormat="1" ht="15.75" customHeight="1" x14ac:dyDescent="0.2">
      <c r="A190" s="109">
        <v>311</v>
      </c>
      <c r="B190" s="110" t="s">
        <v>149</v>
      </c>
      <c r="C190" s="259">
        <v>162500</v>
      </c>
      <c r="D190" s="122"/>
      <c r="E190" s="111"/>
      <c r="F190" s="111"/>
      <c r="G190" s="111">
        <v>162500</v>
      </c>
      <c r="H190" s="104"/>
      <c r="I190" s="104"/>
      <c r="J190" s="111"/>
      <c r="K190" s="324">
        <f t="shared" si="10"/>
        <v>165750</v>
      </c>
      <c r="L190" s="324">
        <f t="shared" si="11"/>
        <v>169065</v>
      </c>
    </row>
    <row r="191" spans="1:12" s="167" customFormat="1" ht="16.5" customHeight="1" x14ac:dyDescent="0.2">
      <c r="A191" s="109">
        <v>313</v>
      </c>
      <c r="B191" s="110" t="s">
        <v>20</v>
      </c>
      <c r="C191" s="259">
        <v>1346000</v>
      </c>
      <c r="D191" s="122"/>
      <c r="E191" s="111"/>
      <c r="F191" s="111"/>
      <c r="G191" s="111">
        <v>1346000</v>
      </c>
      <c r="H191" s="104"/>
      <c r="I191" s="104"/>
      <c r="J191" s="111"/>
      <c r="K191" s="324">
        <f t="shared" si="10"/>
        <v>1372920</v>
      </c>
      <c r="L191" s="324">
        <f t="shared" si="11"/>
        <v>1400378.4</v>
      </c>
    </row>
    <row r="192" spans="1:12" s="292" customFormat="1" ht="12" customHeight="1" x14ac:dyDescent="0.2">
      <c r="A192" s="109">
        <v>313</v>
      </c>
      <c r="B192" s="110" t="s">
        <v>148</v>
      </c>
      <c r="C192" s="259">
        <v>54000</v>
      </c>
      <c r="D192" s="122"/>
      <c r="E192" s="111"/>
      <c r="F192" s="111"/>
      <c r="G192" s="111">
        <v>54000</v>
      </c>
      <c r="H192" s="104"/>
      <c r="I192" s="104"/>
      <c r="J192" s="111"/>
      <c r="K192" s="324">
        <f t="shared" si="10"/>
        <v>55080</v>
      </c>
      <c r="L192" s="324">
        <f t="shared" si="11"/>
        <v>56181.599999999999</v>
      </c>
    </row>
    <row r="193" spans="1:15" s="167" customFormat="1" ht="26.25" customHeight="1" x14ac:dyDescent="0.2">
      <c r="A193" s="298" t="s">
        <v>109</v>
      </c>
      <c r="B193" s="299" t="s">
        <v>167</v>
      </c>
      <c r="C193" s="300">
        <v>828500</v>
      </c>
      <c r="D193" s="301"/>
      <c r="E193" s="301"/>
      <c r="F193" s="301"/>
      <c r="G193" s="301">
        <f>G194</f>
        <v>828500</v>
      </c>
      <c r="H193" s="302"/>
      <c r="I193" s="302"/>
      <c r="J193" s="300">
        <v>15000</v>
      </c>
      <c r="K193" s="324">
        <f t="shared" si="10"/>
        <v>845070</v>
      </c>
      <c r="L193" s="324">
        <f t="shared" ref="L193:L247" si="13">K193+(K193*0.02)</f>
        <v>861971.4</v>
      </c>
    </row>
    <row r="194" spans="1:15" s="167" customFormat="1" ht="12" customHeight="1" x14ac:dyDescent="0.2">
      <c r="A194" s="118">
        <v>3</v>
      </c>
      <c r="B194" s="185" t="s">
        <v>17</v>
      </c>
      <c r="C194" s="261">
        <v>828500</v>
      </c>
      <c r="D194" s="122"/>
      <c r="E194" s="111"/>
      <c r="F194" s="111"/>
      <c r="G194" s="111">
        <f>G195+G197+G201+G203</f>
        <v>828500</v>
      </c>
      <c r="H194" s="104"/>
      <c r="I194" s="104"/>
      <c r="J194" s="111"/>
      <c r="K194" s="324">
        <f t="shared" ref="K194:K257" si="14">C194+(C194*0.02)</f>
        <v>845070</v>
      </c>
      <c r="L194" s="324">
        <f t="shared" si="13"/>
        <v>861971.4</v>
      </c>
    </row>
    <row r="195" spans="1:15" s="167" customFormat="1" ht="12" customHeight="1" x14ac:dyDescent="0.2">
      <c r="A195" s="140">
        <v>31</v>
      </c>
      <c r="B195" s="185" t="s">
        <v>60</v>
      </c>
      <c r="C195" s="261">
        <f>C196</f>
        <v>470000</v>
      </c>
      <c r="D195" s="122"/>
      <c r="E195" s="111"/>
      <c r="F195" s="111"/>
      <c r="G195" s="111">
        <f>G196</f>
        <v>470000</v>
      </c>
      <c r="H195" s="104"/>
      <c r="I195" s="104"/>
      <c r="J195" s="111"/>
      <c r="K195" s="324">
        <f t="shared" si="14"/>
        <v>479400</v>
      </c>
      <c r="L195" s="324">
        <f t="shared" si="13"/>
        <v>488988</v>
      </c>
    </row>
    <row r="196" spans="1:15" s="167" customFormat="1" ht="12" customHeight="1" x14ac:dyDescent="0.2">
      <c r="A196" s="140">
        <v>312</v>
      </c>
      <c r="B196" s="186" t="s">
        <v>19</v>
      </c>
      <c r="C196" s="259">
        <v>470000</v>
      </c>
      <c r="D196" s="122"/>
      <c r="E196" s="111"/>
      <c r="F196" s="111"/>
      <c r="G196" s="111">
        <v>470000</v>
      </c>
      <c r="H196" s="104"/>
      <c r="I196" s="104"/>
      <c r="J196" s="111"/>
      <c r="K196" s="324">
        <f t="shared" si="14"/>
        <v>479400</v>
      </c>
      <c r="L196" s="324">
        <f t="shared" si="13"/>
        <v>488988</v>
      </c>
    </row>
    <row r="197" spans="1:15" s="167" customFormat="1" ht="15.75" customHeight="1" x14ac:dyDescent="0.2">
      <c r="A197" s="101">
        <v>32</v>
      </c>
      <c r="B197" s="114" t="s">
        <v>55</v>
      </c>
      <c r="C197" s="261">
        <f>C198+C199+C200</f>
        <v>256000</v>
      </c>
      <c r="D197" s="122"/>
      <c r="E197" s="111"/>
      <c r="F197" s="111"/>
      <c r="G197" s="111">
        <f>G198+G199+G200</f>
        <v>256000</v>
      </c>
      <c r="H197" s="104"/>
      <c r="I197" s="104"/>
      <c r="J197" s="111"/>
      <c r="K197" s="324">
        <f t="shared" si="14"/>
        <v>261120</v>
      </c>
      <c r="L197" s="324">
        <f t="shared" si="13"/>
        <v>266342.40000000002</v>
      </c>
    </row>
    <row r="198" spans="1:15" ht="12.75" customHeight="1" x14ac:dyDescent="0.2">
      <c r="A198" s="109">
        <v>321</v>
      </c>
      <c r="B198" s="110" t="s">
        <v>21</v>
      </c>
      <c r="C198" s="259">
        <v>140000</v>
      </c>
      <c r="D198" s="122"/>
      <c r="E198" s="111"/>
      <c r="F198" s="111"/>
      <c r="G198" s="111">
        <v>140000</v>
      </c>
      <c r="H198" s="104"/>
      <c r="I198" s="104"/>
      <c r="J198" s="111">
        <v>5000</v>
      </c>
      <c r="K198" s="324">
        <f t="shared" si="14"/>
        <v>142800</v>
      </c>
      <c r="L198" s="324">
        <f t="shared" si="13"/>
        <v>145656</v>
      </c>
      <c r="O198" s="105"/>
    </row>
    <row r="199" spans="1:15" s="278" customFormat="1" ht="13.5" customHeight="1" x14ac:dyDescent="0.2">
      <c r="A199" s="169">
        <v>329</v>
      </c>
      <c r="B199" s="110" t="s">
        <v>24</v>
      </c>
      <c r="C199" s="259">
        <v>20000</v>
      </c>
      <c r="D199" s="122"/>
      <c r="E199" s="111"/>
      <c r="F199" s="111"/>
      <c r="G199" s="111">
        <v>20000</v>
      </c>
      <c r="H199" s="104"/>
      <c r="I199" s="104"/>
      <c r="J199" s="111">
        <v>10000</v>
      </c>
      <c r="K199" s="324">
        <f t="shared" si="14"/>
        <v>20400</v>
      </c>
      <c r="L199" s="324">
        <f t="shared" si="13"/>
        <v>20808</v>
      </c>
      <c r="O199" s="181"/>
    </row>
    <row r="200" spans="1:15" s="292" customFormat="1" ht="13.5" customHeight="1" x14ac:dyDescent="0.2">
      <c r="A200" s="169">
        <v>329</v>
      </c>
      <c r="B200" s="110" t="s">
        <v>147</v>
      </c>
      <c r="C200" s="259">
        <v>96000</v>
      </c>
      <c r="D200" s="122"/>
      <c r="E200" s="111"/>
      <c r="F200" s="111"/>
      <c r="G200" s="111">
        <v>96000</v>
      </c>
      <c r="H200" s="104"/>
      <c r="I200" s="104"/>
      <c r="J200" s="111"/>
      <c r="K200" s="324">
        <f t="shared" si="14"/>
        <v>97920</v>
      </c>
      <c r="L200" s="324">
        <f t="shared" si="13"/>
        <v>99878.399999999994</v>
      </c>
      <c r="O200" s="181"/>
    </row>
    <row r="201" spans="1:15" s="292" customFormat="1" ht="13.5" customHeight="1" x14ac:dyDescent="0.2">
      <c r="A201" s="169">
        <v>34</v>
      </c>
      <c r="B201" s="114" t="s">
        <v>25</v>
      </c>
      <c r="C201" s="261">
        <f>C202</f>
        <v>12500</v>
      </c>
      <c r="D201" s="122"/>
      <c r="E201" s="111"/>
      <c r="F201" s="111"/>
      <c r="G201" s="111">
        <f>G202</f>
        <v>12500</v>
      </c>
      <c r="H201" s="104"/>
      <c r="I201" s="104"/>
      <c r="J201" s="111"/>
      <c r="K201" s="324">
        <f t="shared" si="14"/>
        <v>12750</v>
      </c>
      <c r="L201" s="324">
        <f t="shared" si="13"/>
        <v>13005</v>
      </c>
      <c r="O201" s="181"/>
    </row>
    <row r="202" spans="1:15" s="292" customFormat="1" ht="13.5" customHeight="1" x14ac:dyDescent="0.2">
      <c r="A202" s="169">
        <v>343</v>
      </c>
      <c r="B202" s="110" t="s">
        <v>146</v>
      </c>
      <c r="C202" s="259">
        <v>12500</v>
      </c>
      <c r="D202" s="122"/>
      <c r="E202" s="111"/>
      <c r="F202" s="111"/>
      <c r="G202" s="111">
        <v>12500</v>
      </c>
      <c r="H202" s="104"/>
      <c r="I202" s="104"/>
      <c r="J202" s="111"/>
      <c r="K202" s="324">
        <f t="shared" si="14"/>
        <v>12750</v>
      </c>
      <c r="L202" s="324">
        <f t="shared" si="13"/>
        <v>13005</v>
      </c>
      <c r="O202" s="181"/>
    </row>
    <row r="203" spans="1:15" s="278" customFormat="1" ht="24" customHeight="1" x14ac:dyDescent="0.2">
      <c r="A203" s="280">
        <v>37</v>
      </c>
      <c r="B203" s="128" t="s">
        <v>71</v>
      </c>
      <c r="C203" s="261">
        <f>C204</f>
        <v>90000</v>
      </c>
      <c r="D203" s="122"/>
      <c r="E203" s="111"/>
      <c r="F203" s="111"/>
      <c r="G203" s="111">
        <f>G204</f>
        <v>90000</v>
      </c>
      <c r="H203" s="104"/>
      <c r="I203" s="104"/>
      <c r="J203" s="111"/>
      <c r="K203" s="324">
        <f t="shared" si="14"/>
        <v>91800</v>
      </c>
      <c r="L203" s="324">
        <f t="shared" si="13"/>
        <v>93636</v>
      </c>
      <c r="O203" s="181"/>
    </row>
    <row r="204" spans="1:15" ht="24.75" customHeight="1" x14ac:dyDescent="0.2">
      <c r="A204" s="130">
        <v>372</v>
      </c>
      <c r="B204" s="131" t="s">
        <v>71</v>
      </c>
      <c r="C204" s="259">
        <v>90000</v>
      </c>
      <c r="D204" s="123"/>
      <c r="E204" s="122"/>
      <c r="F204" s="122"/>
      <c r="G204" s="122">
        <v>90000</v>
      </c>
      <c r="H204" s="122"/>
      <c r="I204" s="104"/>
      <c r="J204" s="104"/>
      <c r="K204" s="324">
        <f t="shared" si="14"/>
        <v>91800</v>
      </c>
      <c r="L204" s="324">
        <f t="shared" si="13"/>
        <v>93636</v>
      </c>
    </row>
    <row r="205" spans="1:15" s="325" customFormat="1" ht="17.25" customHeight="1" x14ac:dyDescent="0.2">
      <c r="A205" s="158" t="s">
        <v>85</v>
      </c>
      <c r="B205" s="159" t="s">
        <v>104</v>
      </c>
      <c r="C205" s="274">
        <f>C206</f>
        <v>30000</v>
      </c>
      <c r="D205" s="239"/>
      <c r="E205" s="234"/>
      <c r="F205" s="236"/>
      <c r="G205" s="230">
        <f>G206</f>
        <v>30000</v>
      </c>
      <c r="H205" s="234"/>
      <c r="I205" s="234"/>
      <c r="J205" s="239"/>
      <c r="K205" s="324">
        <f t="shared" si="14"/>
        <v>30600</v>
      </c>
      <c r="L205" s="324">
        <f t="shared" ref="L205" si="15">K205+(K205*0.02)</f>
        <v>31212</v>
      </c>
    </row>
    <row r="206" spans="1:15" s="291" customFormat="1" ht="41.25" customHeight="1" x14ac:dyDescent="0.2">
      <c r="A206" s="148" t="s">
        <v>110</v>
      </c>
      <c r="B206" s="157" t="s">
        <v>173</v>
      </c>
      <c r="C206" s="300">
        <f>C207</f>
        <v>30000</v>
      </c>
      <c r="D206" s="215"/>
      <c r="E206" s="211"/>
      <c r="F206" s="213"/>
      <c r="G206" s="215">
        <f>G207</f>
        <v>30000</v>
      </c>
      <c r="H206" s="211"/>
      <c r="I206" s="211"/>
      <c r="J206" s="215"/>
      <c r="K206" s="324">
        <f t="shared" si="14"/>
        <v>30600</v>
      </c>
      <c r="L206" s="324">
        <f t="shared" si="13"/>
        <v>31212</v>
      </c>
    </row>
    <row r="207" spans="1:15" s="291" customFormat="1" ht="21" customHeight="1" x14ac:dyDescent="0.2">
      <c r="A207" s="156" t="s">
        <v>110</v>
      </c>
      <c r="B207" s="157" t="s">
        <v>143</v>
      </c>
      <c r="C207" s="313">
        <f>C208+C212</f>
        <v>30000</v>
      </c>
      <c r="D207" s="245"/>
      <c r="E207" s="244"/>
      <c r="F207" s="244"/>
      <c r="G207" s="240">
        <f>G208+G212</f>
        <v>30000</v>
      </c>
      <c r="H207" s="244"/>
      <c r="I207" s="246"/>
      <c r="J207" s="246"/>
      <c r="K207" s="324">
        <f t="shared" si="14"/>
        <v>30600</v>
      </c>
      <c r="L207" s="324">
        <f t="shared" si="13"/>
        <v>31212</v>
      </c>
    </row>
    <row r="208" spans="1:15" s="291" customFormat="1" ht="15" customHeight="1" x14ac:dyDescent="0.2">
      <c r="A208" s="106">
        <v>31</v>
      </c>
      <c r="B208" s="107" t="s">
        <v>60</v>
      </c>
      <c r="C208" s="261">
        <f>C209+C210+C211</f>
        <v>7500</v>
      </c>
      <c r="D208" s="123"/>
      <c r="E208" s="122"/>
      <c r="F208" s="122"/>
      <c r="G208" s="120">
        <f>G209+G210+G211</f>
        <v>7500</v>
      </c>
      <c r="H208" s="122"/>
      <c r="I208" s="104"/>
      <c r="J208" s="104"/>
      <c r="K208" s="324">
        <f t="shared" si="14"/>
        <v>7650</v>
      </c>
      <c r="L208" s="324">
        <f t="shared" si="13"/>
        <v>7803</v>
      </c>
    </row>
    <row r="209" spans="1:12" s="291" customFormat="1" ht="15" customHeight="1" x14ac:dyDescent="0.2">
      <c r="A209" s="262">
        <v>311</v>
      </c>
      <c r="B209" s="110" t="s">
        <v>18</v>
      </c>
      <c r="C209" s="259">
        <v>5000</v>
      </c>
      <c r="D209" s="123"/>
      <c r="E209" s="122"/>
      <c r="F209" s="122"/>
      <c r="G209" s="122">
        <v>5000</v>
      </c>
      <c r="H209" s="122"/>
      <c r="I209" s="104"/>
      <c r="J209" s="104"/>
      <c r="K209" s="324">
        <f t="shared" si="14"/>
        <v>5100</v>
      </c>
      <c r="L209" s="324">
        <f t="shared" si="13"/>
        <v>5202</v>
      </c>
    </row>
    <row r="210" spans="1:12" s="291" customFormat="1" ht="15" customHeight="1" x14ac:dyDescent="0.2">
      <c r="A210" s="262">
        <v>312</v>
      </c>
      <c r="B210" s="186" t="s">
        <v>142</v>
      </c>
      <c r="C210" s="259">
        <v>1000</v>
      </c>
      <c r="D210" s="123"/>
      <c r="E210" s="122"/>
      <c r="F210" s="122"/>
      <c r="G210" s="122">
        <v>1000</v>
      </c>
      <c r="H210" s="122"/>
      <c r="I210" s="104"/>
      <c r="J210" s="104"/>
      <c r="K210" s="324">
        <f t="shared" si="14"/>
        <v>1020</v>
      </c>
      <c r="L210" s="324">
        <f t="shared" si="13"/>
        <v>1040.4000000000001</v>
      </c>
    </row>
    <row r="211" spans="1:12" s="291" customFormat="1" ht="14.25" customHeight="1" x14ac:dyDescent="0.2">
      <c r="A211" s="262">
        <v>313</v>
      </c>
      <c r="B211" s="110" t="s">
        <v>20</v>
      </c>
      <c r="C211" s="259">
        <v>1500</v>
      </c>
      <c r="D211" s="123"/>
      <c r="E211" s="122"/>
      <c r="F211" s="122"/>
      <c r="G211" s="122">
        <v>1500</v>
      </c>
      <c r="H211" s="122"/>
      <c r="I211" s="104"/>
      <c r="J211" s="104"/>
      <c r="K211" s="324">
        <f t="shared" si="14"/>
        <v>1530</v>
      </c>
      <c r="L211" s="324">
        <f t="shared" si="13"/>
        <v>1560.6</v>
      </c>
    </row>
    <row r="212" spans="1:12" s="291" customFormat="1" ht="14.25" customHeight="1" x14ac:dyDescent="0.2">
      <c r="A212" s="101">
        <v>32</v>
      </c>
      <c r="B212" s="114" t="s">
        <v>55</v>
      </c>
      <c r="C212" s="261">
        <f>C214+C215+C216+C217</f>
        <v>22500</v>
      </c>
      <c r="D212" s="123"/>
      <c r="E212" s="122"/>
      <c r="F212" s="122"/>
      <c r="G212" s="120">
        <f>G214+G215+G216+G217</f>
        <v>22500</v>
      </c>
      <c r="H212" s="122"/>
      <c r="I212" s="104"/>
      <c r="J212" s="104"/>
      <c r="K212" s="324">
        <f t="shared" si="14"/>
        <v>22950</v>
      </c>
      <c r="L212" s="324">
        <f t="shared" si="13"/>
        <v>23409</v>
      </c>
    </row>
    <row r="213" spans="1:12" s="291" customFormat="1" ht="0.75" hidden="1" customHeight="1" x14ac:dyDescent="0.2">
      <c r="A213" s="109"/>
      <c r="B213" s="110"/>
      <c r="C213" s="261"/>
      <c r="D213" s="123"/>
      <c r="E213" s="122"/>
      <c r="F213" s="122"/>
      <c r="G213" s="122"/>
      <c r="H213" s="122"/>
      <c r="I213" s="104"/>
      <c r="J213" s="104"/>
      <c r="K213" s="324">
        <f t="shared" si="14"/>
        <v>0</v>
      </c>
      <c r="L213" s="324">
        <f t="shared" si="13"/>
        <v>0</v>
      </c>
    </row>
    <row r="214" spans="1:12" s="291" customFormat="1" ht="14.25" customHeight="1" x14ac:dyDescent="0.2">
      <c r="A214" s="109">
        <v>321</v>
      </c>
      <c r="B214" s="110" t="s">
        <v>21</v>
      </c>
      <c r="C214" s="259">
        <v>3000</v>
      </c>
      <c r="D214" s="123"/>
      <c r="E214" s="122"/>
      <c r="F214" s="122"/>
      <c r="G214" s="122">
        <v>3000</v>
      </c>
      <c r="H214" s="122"/>
      <c r="I214" s="104"/>
      <c r="J214" s="104"/>
      <c r="K214" s="324">
        <f t="shared" si="14"/>
        <v>3060</v>
      </c>
      <c r="L214" s="324">
        <f t="shared" si="13"/>
        <v>3121.2</v>
      </c>
    </row>
    <row r="215" spans="1:12" s="291" customFormat="1" ht="14.25" customHeight="1" x14ac:dyDescent="0.2">
      <c r="A215" s="130">
        <v>322</v>
      </c>
      <c r="B215" s="131" t="s">
        <v>22</v>
      </c>
      <c r="C215" s="259">
        <v>9500</v>
      </c>
      <c r="D215" s="123"/>
      <c r="E215" s="122"/>
      <c r="F215" s="122"/>
      <c r="G215" s="122">
        <v>9500</v>
      </c>
      <c r="H215" s="122"/>
      <c r="I215" s="104"/>
      <c r="J215" s="104"/>
      <c r="K215" s="324">
        <f t="shared" si="14"/>
        <v>9690</v>
      </c>
      <c r="L215" s="324">
        <f t="shared" si="13"/>
        <v>9883.7999999999993</v>
      </c>
    </row>
    <row r="216" spans="1:12" s="291" customFormat="1" ht="14.25" customHeight="1" x14ac:dyDescent="0.2">
      <c r="A216" s="130">
        <v>323</v>
      </c>
      <c r="B216" s="110" t="s">
        <v>23</v>
      </c>
      <c r="C216" s="259">
        <v>7000</v>
      </c>
      <c r="D216" s="123"/>
      <c r="E216" s="122"/>
      <c r="F216" s="122"/>
      <c r="G216" s="122">
        <v>7000</v>
      </c>
      <c r="H216" s="122"/>
      <c r="I216" s="104"/>
      <c r="J216" s="104"/>
      <c r="K216" s="324">
        <f t="shared" si="14"/>
        <v>7140</v>
      </c>
      <c r="L216" s="324">
        <f t="shared" si="13"/>
        <v>7282.8</v>
      </c>
    </row>
    <row r="217" spans="1:12" s="291" customFormat="1" ht="14.25" customHeight="1" x14ac:dyDescent="0.2">
      <c r="A217" s="109">
        <v>329</v>
      </c>
      <c r="B217" s="131" t="s">
        <v>141</v>
      </c>
      <c r="C217" s="259">
        <v>3000</v>
      </c>
      <c r="D217" s="123"/>
      <c r="E217" s="122"/>
      <c r="F217" s="122"/>
      <c r="G217" s="122">
        <v>3000</v>
      </c>
      <c r="H217" s="122"/>
      <c r="I217" s="104"/>
      <c r="J217" s="104"/>
      <c r="K217" s="324">
        <f t="shared" si="14"/>
        <v>3060</v>
      </c>
      <c r="L217" s="324">
        <f t="shared" si="13"/>
        <v>3121.2</v>
      </c>
    </row>
    <row r="218" spans="1:12" s="278" customFormat="1" ht="12.75" customHeight="1" x14ac:dyDescent="0.2">
      <c r="A218" s="148" t="s">
        <v>82</v>
      </c>
      <c r="B218" s="149" t="s">
        <v>99</v>
      </c>
      <c r="C218" s="300">
        <f>C219</f>
        <v>240000</v>
      </c>
      <c r="D218" s="212"/>
      <c r="E218" s="213"/>
      <c r="F218" s="213"/>
      <c r="G218" s="207">
        <f>G219</f>
        <v>240000</v>
      </c>
      <c r="H218" s="213"/>
      <c r="I218" s="211"/>
      <c r="J218" s="211"/>
      <c r="K218" s="324">
        <f t="shared" si="14"/>
        <v>244800</v>
      </c>
      <c r="L218" s="324">
        <f t="shared" si="13"/>
        <v>249696</v>
      </c>
    </row>
    <row r="219" spans="1:12" s="278" customFormat="1" ht="11.25" customHeight="1" x14ac:dyDescent="0.2">
      <c r="A219" s="156" t="s">
        <v>49</v>
      </c>
      <c r="B219" s="157" t="s">
        <v>111</v>
      </c>
      <c r="C219" s="275">
        <f>C220</f>
        <v>240000</v>
      </c>
      <c r="D219" s="245"/>
      <c r="E219" s="244"/>
      <c r="F219" s="244"/>
      <c r="G219" s="242">
        <f>G220</f>
        <v>240000</v>
      </c>
      <c r="H219" s="244"/>
      <c r="I219" s="246"/>
      <c r="J219" s="246"/>
      <c r="K219" s="324">
        <f t="shared" si="14"/>
        <v>244800</v>
      </c>
      <c r="L219" s="324">
        <f t="shared" si="13"/>
        <v>249696</v>
      </c>
    </row>
    <row r="220" spans="1:12" s="278" customFormat="1" ht="12" customHeight="1" x14ac:dyDescent="0.2">
      <c r="A220" s="127">
        <v>42</v>
      </c>
      <c r="B220" s="128" t="s">
        <v>62</v>
      </c>
      <c r="C220" s="261">
        <f>C221</f>
        <v>240000</v>
      </c>
      <c r="D220" s="105"/>
      <c r="E220" s="125"/>
      <c r="F220" s="105"/>
      <c r="G220" s="120">
        <v>240000</v>
      </c>
      <c r="H220" s="105"/>
      <c r="I220" s="105"/>
      <c r="J220" s="105"/>
      <c r="K220" s="324">
        <f t="shared" si="14"/>
        <v>244800</v>
      </c>
      <c r="L220" s="324">
        <f t="shared" si="13"/>
        <v>249696</v>
      </c>
    </row>
    <row r="221" spans="1:12" s="278" customFormat="1" ht="12" customHeight="1" x14ac:dyDescent="0.2">
      <c r="A221" s="130">
        <v>424</v>
      </c>
      <c r="B221" s="131" t="s">
        <v>68</v>
      </c>
      <c r="C221" s="259">
        <v>240000</v>
      </c>
      <c r="D221" s="111"/>
      <c r="E221" s="124"/>
      <c r="F221" s="111"/>
      <c r="G221" s="122">
        <v>240000</v>
      </c>
      <c r="H221" s="111"/>
      <c r="I221" s="111"/>
      <c r="J221" s="111"/>
      <c r="K221" s="324">
        <f t="shared" si="14"/>
        <v>244800</v>
      </c>
      <c r="L221" s="324">
        <f t="shared" si="13"/>
        <v>249696</v>
      </c>
    </row>
    <row r="222" spans="1:12" s="325" customFormat="1" ht="12" customHeight="1" x14ac:dyDescent="0.2">
      <c r="A222" s="156" t="s">
        <v>85</v>
      </c>
      <c r="B222" s="157" t="s">
        <v>104</v>
      </c>
      <c r="C222" s="275">
        <f>C223</f>
        <v>2664</v>
      </c>
      <c r="D222" s="241"/>
      <c r="E222" s="244"/>
      <c r="F222" s="241"/>
      <c r="G222" s="242">
        <f>G223</f>
        <v>2664</v>
      </c>
      <c r="H222" s="241"/>
      <c r="I222" s="241"/>
      <c r="J222" s="241"/>
      <c r="K222" s="324">
        <f t="shared" si="14"/>
        <v>2717.28</v>
      </c>
      <c r="L222" s="324">
        <f t="shared" ref="L222" si="16">K222+(K222*0.02)</f>
        <v>2771.6256000000003</v>
      </c>
    </row>
    <row r="223" spans="1:12" s="315" customFormat="1" ht="12" customHeight="1" x14ac:dyDescent="0.2">
      <c r="A223" s="320" t="s">
        <v>168</v>
      </c>
      <c r="B223" s="321" t="s">
        <v>169</v>
      </c>
      <c r="C223" s="311">
        <f>C224</f>
        <v>2664</v>
      </c>
      <c r="D223" s="205"/>
      <c r="E223" s="204"/>
      <c r="F223" s="205"/>
      <c r="G223" s="200">
        <f>G224</f>
        <v>2664</v>
      </c>
      <c r="H223" s="205"/>
      <c r="I223" s="205"/>
      <c r="J223" s="205"/>
      <c r="K223" s="324">
        <f t="shared" si="14"/>
        <v>2717.28</v>
      </c>
      <c r="L223" s="324">
        <f t="shared" si="13"/>
        <v>2771.6256000000003</v>
      </c>
    </row>
    <row r="224" spans="1:12" s="315" customFormat="1" ht="12" customHeight="1" x14ac:dyDescent="0.2">
      <c r="A224" s="146" t="s">
        <v>159</v>
      </c>
      <c r="B224" s="147" t="s">
        <v>164</v>
      </c>
      <c r="C224" s="259">
        <f>C225</f>
        <v>2664</v>
      </c>
      <c r="D224" s="111"/>
      <c r="E224" s="124"/>
      <c r="F224" s="111"/>
      <c r="G224" s="122">
        <f>G225</f>
        <v>2664</v>
      </c>
      <c r="H224" s="111"/>
      <c r="I224" s="111"/>
      <c r="J224" s="111"/>
      <c r="K224" s="324">
        <f t="shared" si="14"/>
        <v>2717.28</v>
      </c>
      <c r="L224" s="324">
        <f t="shared" si="13"/>
        <v>2771.6256000000003</v>
      </c>
    </row>
    <row r="225" spans="1:267" s="315" customFormat="1" ht="12" customHeight="1" x14ac:dyDescent="0.2">
      <c r="A225" s="61">
        <v>32</v>
      </c>
      <c r="B225" s="316" t="s">
        <v>22</v>
      </c>
      <c r="C225" s="259">
        <f>C226</f>
        <v>2664</v>
      </c>
      <c r="D225" s="111"/>
      <c r="E225" s="124"/>
      <c r="F225" s="111"/>
      <c r="G225" s="122">
        <f>C225</f>
        <v>2664</v>
      </c>
      <c r="H225" s="111"/>
      <c r="I225" s="111"/>
      <c r="J225" s="111"/>
      <c r="K225" s="324">
        <f t="shared" si="14"/>
        <v>2717.28</v>
      </c>
      <c r="L225" s="324">
        <f t="shared" si="13"/>
        <v>2771.6256000000003</v>
      </c>
    </row>
    <row r="226" spans="1:267" s="315" customFormat="1" ht="12" customHeight="1" x14ac:dyDescent="0.2">
      <c r="A226" s="61">
        <v>322</v>
      </c>
      <c r="B226" s="317" t="s">
        <v>22</v>
      </c>
      <c r="C226" s="259">
        <v>2664</v>
      </c>
      <c r="D226" s="111"/>
      <c r="E226" s="124"/>
      <c r="F226" s="111"/>
      <c r="G226" s="122">
        <f>C226</f>
        <v>2664</v>
      </c>
      <c r="H226" s="111"/>
      <c r="I226" s="111"/>
      <c r="J226" s="111"/>
      <c r="K226" s="324">
        <f t="shared" si="14"/>
        <v>2717.28</v>
      </c>
      <c r="L226" s="324">
        <f t="shared" si="13"/>
        <v>2771.6256000000003</v>
      </c>
    </row>
    <row r="227" spans="1:267" s="277" customFormat="1" ht="12" customHeight="1" x14ac:dyDescent="0.2">
      <c r="A227" s="303" t="s">
        <v>130</v>
      </c>
      <c r="B227" s="304" t="s">
        <v>144</v>
      </c>
      <c r="C227" s="306">
        <f>C228</f>
        <v>29900</v>
      </c>
      <c r="D227" s="305"/>
      <c r="E227" s="307"/>
      <c r="F227" s="305"/>
      <c r="G227" s="306">
        <f>G228</f>
        <v>29900</v>
      </c>
      <c r="H227" s="307"/>
      <c r="I227" s="307"/>
      <c r="J227" s="305"/>
      <c r="K227" s="324">
        <f t="shared" si="14"/>
        <v>30498</v>
      </c>
      <c r="L227" s="324">
        <f t="shared" si="13"/>
        <v>31107.96</v>
      </c>
    </row>
    <row r="228" spans="1:267" s="281" customFormat="1" ht="12" customHeight="1" x14ac:dyDescent="0.2">
      <c r="A228" s="156" t="s">
        <v>131</v>
      </c>
      <c r="B228" s="157" t="s">
        <v>106</v>
      </c>
      <c r="C228" s="240">
        <f>C229</f>
        <v>29900</v>
      </c>
      <c r="D228" s="241"/>
      <c r="E228" s="246"/>
      <c r="F228" s="244"/>
      <c r="G228" s="240">
        <f>G229</f>
        <v>29900</v>
      </c>
      <c r="H228" s="246"/>
      <c r="I228" s="246"/>
      <c r="J228" s="241"/>
      <c r="K228" s="324">
        <f t="shared" si="14"/>
        <v>30498</v>
      </c>
      <c r="L228" s="324">
        <f t="shared" si="13"/>
        <v>31107.96</v>
      </c>
      <c r="M228" s="322"/>
      <c r="N228" s="322"/>
      <c r="O228" s="322"/>
      <c r="P228" s="322"/>
      <c r="Q228" s="322"/>
      <c r="R228" s="322"/>
      <c r="S228" s="322"/>
      <c r="T228" s="322"/>
      <c r="U228" s="322"/>
      <c r="V228" s="322"/>
      <c r="W228" s="322"/>
      <c r="X228" s="322"/>
      <c r="Y228" s="322"/>
      <c r="Z228" s="322"/>
      <c r="AA228" s="322"/>
      <c r="AB228" s="322"/>
      <c r="AC228" s="322"/>
      <c r="AD228" s="322"/>
      <c r="AE228" s="322"/>
      <c r="AF228" s="322"/>
      <c r="AG228" s="322"/>
      <c r="AH228" s="322"/>
      <c r="AI228" s="322"/>
      <c r="AJ228" s="322"/>
      <c r="AK228" s="322"/>
      <c r="AL228" s="322"/>
      <c r="AM228" s="322"/>
      <c r="AN228" s="322"/>
      <c r="AO228" s="322"/>
      <c r="AP228" s="322"/>
      <c r="AQ228" s="322"/>
      <c r="AR228" s="322"/>
      <c r="AS228" s="322"/>
      <c r="AT228" s="322"/>
      <c r="AU228" s="322"/>
      <c r="AV228" s="322"/>
      <c r="AW228" s="322"/>
      <c r="AX228" s="322"/>
      <c r="AY228" s="322"/>
      <c r="AZ228" s="322"/>
      <c r="BA228" s="322"/>
      <c r="BB228" s="322"/>
      <c r="BC228" s="322"/>
      <c r="BD228" s="322"/>
      <c r="BE228" s="322"/>
      <c r="BF228" s="322"/>
      <c r="BG228" s="322"/>
      <c r="BH228" s="322"/>
      <c r="BI228" s="322"/>
      <c r="BJ228" s="322"/>
      <c r="BK228" s="322"/>
      <c r="BL228" s="322"/>
      <c r="BM228" s="322"/>
      <c r="BN228" s="322"/>
      <c r="BO228" s="322"/>
      <c r="BP228" s="322"/>
      <c r="BQ228" s="322"/>
      <c r="BR228" s="322"/>
      <c r="BS228" s="322"/>
      <c r="BT228" s="322"/>
      <c r="BU228" s="322"/>
      <c r="BV228" s="322"/>
      <c r="BW228" s="322"/>
      <c r="BX228" s="322"/>
      <c r="BY228" s="322"/>
      <c r="BZ228" s="322"/>
      <c r="CA228" s="322"/>
      <c r="CB228" s="322"/>
      <c r="CC228" s="322"/>
      <c r="CD228" s="322"/>
      <c r="CE228" s="322"/>
      <c r="CF228" s="322"/>
      <c r="CG228" s="322"/>
      <c r="CH228" s="322"/>
      <c r="CI228" s="322"/>
      <c r="CJ228" s="322"/>
      <c r="CK228" s="322"/>
      <c r="CL228" s="322"/>
      <c r="CM228" s="322"/>
      <c r="CN228" s="322"/>
      <c r="CO228" s="322"/>
      <c r="CP228" s="322"/>
      <c r="CQ228" s="322"/>
      <c r="CR228" s="322"/>
      <c r="CS228" s="322"/>
      <c r="CT228" s="322"/>
      <c r="CU228" s="322"/>
      <c r="CV228" s="322"/>
      <c r="CW228" s="322"/>
      <c r="CX228" s="322"/>
      <c r="CY228" s="322"/>
      <c r="CZ228" s="322"/>
      <c r="DA228" s="322"/>
      <c r="DB228" s="322"/>
      <c r="DC228" s="322"/>
      <c r="DD228" s="322"/>
      <c r="DE228" s="322"/>
      <c r="DF228" s="322"/>
      <c r="DG228" s="322"/>
      <c r="DH228" s="322"/>
      <c r="DI228" s="322"/>
      <c r="DJ228" s="322"/>
      <c r="DK228" s="322"/>
      <c r="DL228" s="322"/>
      <c r="DM228" s="322"/>
      <c r="DN228" s="322"/>
      <c r="DO228" s="322"/>
      <c r="DP228" s="322"/>
      <c r="DQ228" s="322"/>
      <c r="DR228" s="322"/>
      <c r="DS228" s="322"/>
      <c r="DT228" s="322"/>
      <c r="DU228" s="322"/>
      <c r="DV228" s="322"/>
      <c r="DW228" s="322"/>
      <c r="DX228" s="322"/>
      <c r="DY228" s="322"/>
      <c r="DZ228" s="322"/>
      <c r="EA228" s="322"/>
      <c r="EB228" s="322"/>
      <c r="EC228" s="322"/>
      <c r="ED228" s="322"/>
      <c r="EE228" s="322"/>
      <c r="EF228" s="322"/>
      <c r="EG228" s="322"/>
      <c r="EH228" s="322"/>
      <c r="EI228" s="322"/>
      <c r="EJ228" s="322"/>
      <c r="EK228" s="322"/>
      <c r="EL228" s="322"/>
      <c r="EM228" s="322"/>
      <c r="EN228" s="322"/>
      <c r="EO228" s="322"/>
      <c r="EP228" s="322"/>
      <c r="EQ228" s="322"/>
      <c r="ER228" s="322"/>
      <c r="ES228" s="322"/>
      <c r="ET228" s="322"/>
      <c r="EU228" s="322"/>
      <c r="EV228" s="322"/>
      <c r="EW228" s="322"/>
      <c r="EX228" s="322"/>
      <c r="EY228" s="322"/>
      <c r="EZ228" s="322"/>
      <c r="FA228" s="322"/>
      <c r="FB228" s="322"/>
      <c r="FC228" s="322"/>
      <c r="FD228" s="322"/>
      <c r="FE228" s="322"/>
      <c r="FF228" s="322"/>
      <c r="FG228" s="322"/>
      <c r="FH228" s="322"/>
      <c r="FI228" s="322"/>
      <c r="FJ228" s="322"/>
      <c r="FK228" s="322"/>
      <c r="FL228" s="322"/>
      <c r="FM228" s="322"/>
      <c r="FN228" s="322"/>
      <c r="FO228" s="322"/>
      <c r="FP228" s="322"/>
      <c r="FQ228" s="322"/>
      <c r="FR228" s="322"/>
      <c r="FS228" s="322"/>
      <c r="FT228" s="322"/>
      <c r="FU228" s="322"/>
      <c r="FV228" s="322"/>
      <c r="FW228" s="322"/>
      <c r="FX228" s="322"/>
      <c r="FY228" s="322"/>
      <c r="FZ228" s="322"/>
      <c r="GA228" s="322"/>
      <c r="GB228" s="322"/>
      <c r="GC228" s="322"/>
      <c r="GD228" s="322"/>
      <c r="GE228" s="322"/>
      <c r="GF228" s="322"/>
      <c r="GG228" s="322"/>
      <c r="GH228" s="322"/>
      <c r="GI228" s="322"/>
      <c r="GJ228" s="322"/>
      <c r="GK228" s="322"/>
      <c r="GL228" s="322"/>
      <c r="GM228" s="322"/>
      <c r="GN228" s="322"/>
      <c r="GO228" s="322"/>
      <c r="GP228" s="322"/>
      <c r="GQ228" s="322"/>
      <c r="GR228" s="322"/>
      <c r="GS228" s="322"/>
      <c r="GT228" s="322"/>
      <c r="GU228" s="322"/>
      <c r="GV228" s="322"/>
      <c r="GW228" s="322"/>
      <c r="GX228" s="322"/>
      <c r="GY228" s="322"/>
      <c r="GZ228" s="322"/>
      <c r="HA228" s="322"/>
      <c r="HB228" s="322"/>
      <c r="HC228" s="322"/>
      <c r="HD228" s="322"/>
      <c r="HE228" s="322"/>
      <c r="HF228" s="322"/>
      <c r="HG228" s="322"/>
      <c r="HH228" s="322"/>
      <c r="HI228" s="322"/>
      <c r="HJ228" s="322"/>
      <c r="HK228" s="322"/>
      <c r="HL228" s="322"/>
      <c r="HM228" s="322"/>
      <c r="HN228" s="322"/>
      <c r="HO228" s="322"/>
      <c r="HP228" s="322"/>
      <c r="HQ228" s="322"/>
      <c r="HR228" s="322"/>
      <c r="HS228" s="322"/>
      <c r="HT228" s="322"/>
      <c r="HU228" s="322"/>
      <c r="HV228" s="322"/>
      <c r="HW228" s="322"/>
      <c r="HX228" s="322"/>
      <c r="HY228" s="322"/>
      <c r="HZ228" s="322"/>
      <c r="IA228" s="322"/>
      <c r="IB228" s="322"/>
      <c r="IC228" s="322"/>
      <c r="ID228" s="322"/>
      <c r="IE228" s="322"/>
      <c r="IF228" s="322"/>
      <c r="IG228" s="322"/>
      <c r="IH228" s="322"/>
      <c r="II228" s="322"/>
      <c r="IJ228" s="322"/>
      <c r="IK228" s="322"/>
      <c r="IL228" s="322"/>
      <c r="IM228" s="322"/>
      <c r="IN228" s="322"/>
      <c r="IO228" s="322"/>
      <c r="IP228" s="322"/>
      <c r="IQ228" s="322"/>
      <c r="IR228" s="322"/>
      <c r="IS228" s="322"/>
      <c r="IT228" s="322"/>
      <c r="IU228" s="322"/>
      <c r="IV228" s="322"/>
      <c r="IW228" s="322"/>
      <c r="IX228" s="322"/>
      <c r="IY228" s="322"/>
      <c r="IZ228" s="322"/>
      <c r="JA228" s="322"/>
      <c r="JB228" s="322"/>
      <c r="JC228" s="322"/>
      <c r="JD228" s="322"/>
      <c r="JE228" s="322"/>
      <c r="JF228" s="322"/>
      <c r="JG228" s="322"/>
    </row>
    <row r="229" spans="1:267" ht="12" customHeight="1" x14ac:dyDescent="0.2">
      <c r="A229" s="158" t="s">
        <v>85</v>
      </c>
      <c r="B229" s="159" t="s">
        <v>104</v>
      </c>
      <c r="C229" s="230">
        <f>C230</f>
        <v>29900</v>
      </c>
      <c r="D229" s="239"/>
      <c r="E229" s="234"/>
      <c r="F229" s="236"/>
      <c r="G229" s="230">
        <f>G230</f>
        <v>29900</v>
      </c>
      <c r="H229" s="234"/>
      <c r="I229" s="234"/>
      <c r="J229" s="239"/>
      <c r="K229" s="324">
        <f t="shared" si="14"/>
        <v>30498</v>
      </c>
      <c r="L229" s="324">
        <f t="shared" si="13"/>
        <v>31107.96</v>
      </c>
    </row>
    <row r="230" spans="1:267" s="258" customFormat="1" ht="14.25" customHeight="1" x14ac:dyDescent="0.2">
      <c r="A230" s="156" t="s">
        <v>110</v>
      </c>
      <c r="B230" s="157" t="s">
        <v>145</v>
      </c>
      <c r="C230" s="230">
        <f>C231+C235+C240</f>
        <v>29900</v>
      </c>
      <c r="D230" s="245"/>
      <c r="E230" s="244"/>
      <c r="F230" s="244"/>
      <c r="G230" s="240">
        <f>G231+G235+G240</f>
        <v>29900</v>
      </c>
      <c r="H230" s="244"/>
      <c r="I230" s="246"/>
      <c r="J230" s="246"/>
      <c r="K230" s="324">
        <f t="shared" si="14"/>
        <v>30498</v>
      </c>
      <c r="L230" s="324">
        <f t="shared" si="13"/>
        <v>31107.96</v>
      </c>
    </row>
    <row r="231" spans="1:267" ht="12" customHeight="1" x14ac:dyDescent="0.2">
      <c r="A231" s="106">
        <v>31</v>
      </c>
      <c r="B231" s="107" t="s">
        <v>60</v>
      </c>
      <c r="C231" s="105">
        <f>C232+C233+C234</f>
        <v>7000</v>
      </c>
      <c r="D231" s="123"/>
      <c r="E231" s="122"/>
      <c r="F231" s="122"/>
      <c r="G231" s="120">
        <f>G232+G233+G234</f>
        <v>7000</v>
      </c>
      <c r="H231" s="122"/>
      <c r="I231" s="104"/>
      <c r="J231" s="104"/>
      <c r="K231" s="324">
        <f t="shared" si="14"/>
        <v>7140</v>
      </c>
      <c r="L231" s="324">
        <f t="shared" si="13"/>
        <v>7282.8</v>
      </c>
    </row>
    <row r="232" spans="1:267" ht="10.5" customHeight="1" x14ac:dyDescent="0.2">
      <c r="A232" s="262">
        <v>311</v>
      </c>
      <c r="B232" s="110" t="s">
        <v>18</v>
      </c>
      <c r="C232" s="105">
        <v>5000</v>
      </c>
      <c r="D232" s="123"/>
      <c r="E232" s="122"/>
      <c r="F232" s="122"/>
      <c r="G232" s="122">
        <v>5000</v>
      </c>
      <c r="H232" s="122"/>
      <c r="I232" s="104"/>
      <c r="J232" s="104"/>
      <c r="K232" s="324">
        <f t="shared" si="14"/>
        <v>5100</v>
      </c>
      <c r="L232" s="324">
        <f t="shared" si="13"/>
        <v>5202</v>
      </c>
    </row>
    <row r="233" spans="1:267" s="277" customFormat="1" ht="10.5" customHeight="1" x14ac:dyDescent="0.2">
      <c r="A233" s="262">
        <v>312</v>
      </c>
      <c r="B233" s="186" t="s">
        <v>142</v>
      </c>
      <c r="C233" s="105">
        <v>500</v>
      </c>
      <c r="D233" s="123"/>
      <c r="E233" s="122"/>
      <c r="F233" s="122"/>
      <c r="G233" s="122">
        <v>500</v>
      </c>
      <c r="H233" s="122"/>
      <c r="I233" s="104"/>
      <c r="J233" s="104"/>
      <c r="K233" s="324">
        <f t="shared" si="14"/>
        <v>510</v>
      </c>
      <c r="L233" s="324">
        <f t="shared" si="13"/>
        <v>520.20000000000005</v>
      </c>
    </row>
    <row r="234" spans="1:267" s="277" customFormat="1" ht="10.5" customHeight="1" x14ac:dyDescent="0.2">
      <c r="A234" s="262">
        <v>313</v>
      </c>
      <c r="B234" s="110" t="s">
        <v>20</v>
      </c>
      <c r="C234" s="105">
        <v>1500</v>
      </c>
      <c r="D234" s="123"/>
      <c r="E234" s="122"/>
      <c r="F234" s="122"/>
      <c r="G234" s="122">
        <v>1500</v>
      </c>
      <c r="H234" s="122"/>
      <c r="I234" s="104"/>
      <c r="J234" s="104"/>
      <c r="K234" s="324">
        <f t="shared" si="14"/>
        <v>1530</v>
      </c>
      <c r="L234" s="324">
        <f t="shared" si="13"/>
        <v>1560.6</v>
      </c>
    </row>
    <row r="235" spans="1:267" ht="9.75" customHeight="1" x14ac:dyDescent="0.2">
      <c r="A235" s="101">
        <v>32</v>
      </c>
      <c r="B235" s="114" t="s">
        <v>55</v>
      </c>
      <c r="C235" s="105">
        <f>C236+C237+C238+C239</f>
        <v>22500</v>
      </c>
      <c r="D235" s="123"/>
      <c r="E235" s="122"/>
      <c r="F235" s="122"/>
      <c r="G235" s="120">
        <f>G236+G237+G238+G239</f>
        <v>22500</v>
      </c>
      <c r="H235" s="122"/>
      <c r="I235" s="104"/>
      <c r="J235" s="104"/>
      <c r="K235" s="324">
        <f t="shared" si="14"/>
        <v>22950</v>
      </c>
      <c r="L235" s="324">
        <f t="shared" si="13"/>
        <v>23409</v>
      </c>
    </row>
    <row r="236" spans="1:267" s="277" customFormat="1" ht="18" customHeight="1" x14ac:dyDescent="0.2">
      <c r="A236" s="109">
        <v>321</v>
      </c>
      <c r="B236" s="110" t="s">
        <v>21</v>
      </c>
      <c r="C236" s="105">
        <v>3000</v>
      </c>
      <c r="D236" s="123"/>
      <c r="E236" s="122"/>
      <c r="F236" s="122"/>
      <c r="G236" s="122">
        <v>3000</v>
      </c>
      <c r="H236" s="122"/>
      <c r="I236" s="104"/>
      <c r="J236" s="104"/>
      <c r="K236" s="324">
        <f t="shared" si="14"/>
        <v>3060</v>
      </c>
      <c r="L236" s="324">
        <f t="shared" si="13"/>
        <v>3121.2</v>
      </c>
    </row>
    <row r="237" spans="1:267" s="325" customFormat="1" ht="18" customHeight="1" x14ac:dyDescent="0.2">
      <c r="A237" s="109">
        <v>322</v>
      </c>
      <c r="B237" s="110" t="s">
        <v>22</v>
      </c>
      <c r="C237" s="105">
        <v>6500</v>
      </c>
      <c r="D237" s="123"/>
      <c r="E237" s="122"/>
      <c r="F237" s="122"/>
      <c r="G237" s="122">
        <v>6500</v>
      </c>
      <c r="H237" s="122"/>
      <c r="I237" s="104"/>
      <c r="J237" s="104"/>
      <c r="K237" s="324">
        <f t="shared" si="14"/>
        <v>6630</v>
      </c>
      <c r="L237" s="324">
        <f t="shared" ref="L237" si="17">K237+(K237*0.02)</f>
        <v>6762.6</v>
      </c>
    </row>
    <row r="238" spans="1:267" s="277" customFormat="1" ht="12" customHeight="1" x14ac:dyDescent="0.2">
      <c r="A238" s="130">
        <v>323</v>
      </c>
      <c r="B238" s="110" t="s">
        <v>23</v>
      </c>
      <c r="C238" s="105">
        <v>12000</v>
      </c>
      <c r="D238" s="123"/>
      <c r="E238" s="122"/>
      <c r="F238" s="122"/>
      <c r="G238" s="122">
        <v>12000</v>
      </c>
      <c r="H238" s="122"/>
      <c r="I238" s="104"/>
      <c r="J238" s="104"/>
      <c r="K238" s="324">
        <f t="shared" si="14"/>
        <v>12240</v>
      </c>
      <c r="L238" s="324">
        <f t="shared" si="13"/>
        <v>12484.8</v>
      </c>
    </row>
    <row r="239" spans="1:267" s="277" customFormat="1" ht="12" customHeight="1" x14ac:dyDescent="0.2">
      <c r="A239" s="109">
        <v>329</v>
      </c>
      <c r="B239" s="131" t="s">
        <v>141</v>
      </c>
      <c r="C239" s="105">
        <v>1000</v>
      </c>
      <c r="D239" s="123"/>
      <c r="E239" s="122"/>
      <c r="F239" s="122"/>
      <c r="G239" s="122">
        <v>1000</v>
      </c>
      <c r="H239" s="122"/>
      <c r="I239" s="104"/>
      <c r="J239" s="104"/>
      <c r="K239" s="324">
        <f t="shared" si="14"/>
        <v>1020</v>
      </c>
      <c r="L239" s="324">
        <f t="shared" si="13"/>
        <v>1040.4000000000001</v>
      </c>
    </row>
    <row r="240" spans="1:267" s="315" customFormat="1" ht="12" customHeight="1" x14ac:dyDescent="0.2">
      <c r="A240" s="130">
        <v>36</v>
      </c>
      <c r="B240" s="323" t="s">
        <v>171</v>
      </c>
      <c r="C240" s="105">
        <f>C241</f>
        <v>400</v>
      </c>
      <c r="D240" s="123"/>
      <c r="E240" s="122"/>
      <c r="F240" s="122"/>
      <c r="G240" s="122">
        <f>C240</f>
        <v>400</v>
      </c>
      <c r="H240" s="122"/>
      <c r="I240" s="104"/>
      <c r="J240" s="104"/>
      <c r="K240" s="324">
        <f t="shared" si="14"/>
        <v>408</v>
      </c>
      <c r="L240" s="324">
        <f t="shared" si="13"/>
        <v>416.16</v>
      </c>
    </row>
    <row r="241" spans="1:12" s="315" customFormat="1" ht="12" customHeight="1" x14ac:dyDescent="0.2">
      <c r="A241" s="130">
        <v>369</v>
      </c>
      <c r="B241" s="131" t="s">
        <v>170</v>
      </c>
      <c r="C241" s="105">
        <v>400</v>
      </c>
      <c r="D241" s="123"/>
      <c r="E241" s="122"/>
      <c r="F241" s="122"/>
      <c r="G241" s="122">
        <f>C241</f>
        <v>400</v>
      </c>
      <c r="H241" s="122"/>
      <c r="I241" s="104"/>
      <c r="J241" s="104"/>
      <c r="K241" s="324">
        <f t="shared" si="14"/>
        <v>408</v>
      </c>
      <c r="L241" s="324">
        <f t="shared" si="13"/>
        <v>416.16</v>
      </c>
    </row>
    <row r="242" spans="1:12" s="168" customFormat="1" ht="26.25" customHeight="1" x14ac:dyDescent="0.2">
      <c r="A242" s="308" t="s">
        <v>112</v>
      </c>
      <c r="B242" s="309" t="s">
        <v>140</v>
      </c>
      <c r="C242" s="279">
        <f>C243</f>
        <v>56341</v>
      </c>
      <c r="D242" s="310"/>
      <c r="E242" s="286"/>
      <c r="F242" s="310"/>
      <c r="G242" s="279">
        <f>C242</f>
        <v>56341</v>
      </c>
      <c r="H242" s="310"/>
      <c r="I242" s="310"/>
      <c r="J242" s="279"/>
      <c r="K242" s="324">
        <f t="shared" si="14"/>
        <v>57467.82</v>
      </c>
      <c r="L242" s="324">
        <f t="shared" si="13"/>
        <v>58617.176399999997</v>
      </c>
    </row>
    <row r="243" spans="1:12" s="168" customFormat="1" ht="12.75" customHeight="1" x14ac:dyDescent="0.2">
      <c r="A243" s="152" t="s">
        <v>65</v>
      </c>
      <c r="B243" s="153" t="s">
        <v>113</v>
      </c>
      <c r="C243" s="217">
        <f>C244+C248</f>
        <v>56341</v>
      </c>
      <c r="D243" s="225"/>
      <c r="E243" s="224"/>
      <c r="F243" s="225"/>
      <c r="G243" s="217">
        <f>C243</f>
        <v>56341</v>
      </c>
      <c r="H243" s="225"/>
      <c r="I243" s="225"/>
      <c r="J243" s="217"/>
      <c r="K243" s="324">
        <f t="shared" si="14"/>
        <v>57467.82</v>
      </c>
      <c r="L243" s="324">
        <f t="shared" si="13"/>
        <v>58617.176399999997</v>
      </c>
    </row>
    <row r="244" spans="1:12" s="315" customFormat="1" ht="12.75" customHeight="1" x14ac:dyDescent="0.2">
      <c r="A244" s="158" t="s">
        <v>85</v>
      </c>
      <c r="B244" s="159" t="s">
        <v>104</v>
      </c>
      <c r="C244" s="230">
        <f>C245</f>
        <v>26341</v>
      </c>
      <c r="D244" s="239"/>
      <c r="E244" s="236"/>
      <c r="F244" s="239"/>
      <c r="G244" s="230">
        <f>C243</f>
        <v>56341</v>
      </c>
      <c r="H244" s="239"/>
      <c r="I244" s="239"/>
      <c r="J244" s="230"/>
      <c r="K244" s="324">
        <f t="shared" si="14"/>
        <v>26867.82</v>
      </c>
      <c r="L244" s="324">
        <f t="shared" si="13"/>
        <v>27405.1764</v>
      </c>
    </row>
    <row r="245" spans="1:12" s="315" customFormat="1" ht="12.75" customHeight="1" x14ac:dyDescent="0.2">
      <c r="A245" s="146" t="s">
        <v>172</v>
      </c>
      <c r="B245" s="147" t="s">
        <v>164</v>
      </c>
      <c r="C245" s="250">
        <f>C246</f>
        <v>26341</v>
      </c>
      <c r="D245" s="254"/>
      <c r="E245" s="253"/>
      <c r="F245" s="254"/>
      <c r="G245" s="250">
        <f>C245</f>
        <v>26341</v>
      </c>
      <c r="H245" s="254"/>
      <c r="I245" s="254"/>
      <c r="J245" s="250"/>
      <c r="K245" s="324">
        <f t="shared" si="14"/>
        <v>26867.82</v>
      </c>
      <c r="L245" s="324">
        <f t="shared" si="13"/>
        <v>27405.1764</v>
      </c>
    </row>
    <row r="246" spans="1:12" s="315" customFormat="1" ht="12.75" customHeight="1" x14ac:dyDescent="0.2">
      <c r="A246" s="106">
        <v>32</v>
      </c>
      <c r="B246" s="107" t="s">
        <v>55</v>
      </c>
      <c r="C246" s="250">
        <f>C247</f>
        <v>26341</v>
      </c>
      <c r="D246" s="254"/>
      <c r="E246" s="253"/>
      <c r="F246" s="254"/>
      <c r="G246" s="250">
        <f>C246</f>
        <v>26341</v>
      </c>
      <c r="H246" s="254"/>
      <c r="I246" s="254"/>
      <c r="J246" s="250"/>
      <c r="K246" s="324">
        <f t="shared" si="14"/>
        <v>26867.82</v>
      </c>
      <c r="L246" s="324">
        <f t="shared" si="13"/>
        <v>27405.1764</v>
      </c>
    </row>
    <row r="247" spans="1:12" s="315" customFormat="1" ht="12.75" customHeight="1" x14ac:dyDescent="0.2">
      <c r="A247" s="109">
        <v>322</v>
      </c>
      <c r="B247" s="110" t="s">
        <v>22</v>
      </c>
      <c r="C247" s="250">
        <v>26341</v>
      </c>
      <c r="D247" s="254"/>
      <c r="E247" s="253"/>
      <c r="F247" s="254"/>
      <c r="G247" s="250">
        <f>C247</f>
        <v>26341</v>
      </c>
      <c r="H247" s="254"/>
      <c r="I247" s="254"/>
      <c r="J247" s="250"/>
      <c r="K247" s="324">
        <f t="shared" si="14"/>
        <v>26867.82</v>
      </c>
      <c r="L247" s="324">
        <f t="shared" si="13"/>
        <v>27405.1764</v>
      </c>
    </row>
    <row r="248" spans="1:12" s="168" customFormat="1" ht="12.75" customHeight="1" x14ac:dyDescent="0.2">
      <c r="A248" s="188" t="s">
        <v>126</v>
      </c>
      <c r="B248" s="198" t="s">
        <v>127</v>
      </c>
      <c r="C248" s="240">
        <f>SUM(D248:J248)</f>
        <v>30000</v>
      </c>
      <c r="D248" s="241"/>
      <c r="E248" s="244"/>
      <c r="F248" s="241"/>
      <c r="G248" s="240">
        <v>30000</v>
      </c>
      <c r="H248" s="241"/>
      <c r="I248" s="241"/>
      <c r="J248" s="240"/>
      <c r="K248" s="324">
        <f t="shared" si="14"/>
        <v>30600</v>
      </c>
      <c r="L248" s="324">
        <f t="shared" ref="L248:L274" si="18">K248+(K248*0.02)</f>
        <v>31212</v>
      </c>
    </row>
    <row r="249" spans="1:12" s="168" customFormat="1" ht="11.25" customHeight="1" x14ac:dyDescent="0.2">
      <c r="A249" s="106">
        <v>32</v>
      </c>
      <c r="B249" s="107" t="s">
        <v>55</v>
      </c>
      <c r="C249" s="105">
        <f>SUM(D249:J249)</f>
        <v>30000</v>
      </c>
      <c r="D249" s="111"/>
      <c r="E249" s="104"/>
      <c r="F249" s="120"/>
      <c r="G249" s="120">
        <v>30000</v>
      </c>
      <c r="H249" s="104"/>
      <c r="I249" s="104"/>
      <c r="J249" s="120"/>
      <c r="K249" s="324">
        <f t="shared" si="14"/>
        <v>30600</v>
      </c>
      <c r="L249" s="324">
        <f t="shared" si="18"/>
        <v>31212</v>
      </c>
    </row>
    <row r="250" spans="1:12" s="168" customFormat="1" ht="12.75" customHeight="1" x14ac:dyDescent="0.2">
      <c r="A250" s="109">
        <v>321</v>
      </c>
      <c r="B250" s="110" t="s">
        <v>21</v>
      </c>
      <c r="C250" s="105">
        <f>SUM(D250:J250)</f>
        <v>25000</v>
      </c>
      <c r="D250" s="111"/>
      <c r="E250" s="104"/>
      <c r="F250" s="122"/>
      <c r="G250" s="122">
        <v>25000</v>
      </c>
      <c r="H250" s="104"/>
      <c r="I250" s="104"/>
      <c r="J250" s="122"/>
      <c r="K250" s="324">
        <f t="shared" si="14"/>
        <v>25500</v>
      </c>
      <c r="L250" s="324">
        <f t="shared" si="18"/>
        <v>26010</v>
      </c>
    </row>
    <row r="251" spans="1:12" s="168" customFormat="1" ht="15.75" customHeight="1" x14ac:dyDescent="0.2">
      <c r="A251" s="109">
        <v>322</v>
      </c>
      <c r="B251" s="110" t="s">
        <v>22</v>
      </c>
      <c r="C251" s="105">
        <f>SUM(D251:J251)</f>
        <v>3000</v>
      </c>
      <c r="D251" s="111"/>
      <c r="E251" s="104"/>
      <c r="F251" s="122"/>
      <c r="G251" s="122">
        <v>3000</v>
      </c>
      <c r="H251" s="104"/>
      <c r="I251" s="104"/>
      <c r="J251" s="122"/>
      <c r="K251" s="324">
        <f t="shared" si="14"/>
        <v>3060</v>
      </c>
      <c r="L251" s="324">
        <f t="shared" si="18"/>
        <v>3121.2</v>
      </c>
    </row>
    <row r="252" spans="1:12" s="168" customFormat="1" ht="21.75" customHeight="1" x14ac:dyDescent="0.2">
      <c r="A252" s="109">
        <v>329</v>
      </c>
      <c r="B252" s="110" t="s">
        <v>24</v>
      </c>
      <c r="C252" s="105">
        <f>SUM(D252:J252)</f>
        <v>2000</v>
      </c>
      <c r="D252" s="111"/>
      <c r="E252" s="104"/>
      <c r="F252" s="122"/>
      <c r="G252" s="122">
        <v>2000</v>
      </c>
      <c r="H252" s="104"/>
      <c r="I252" s="104"/>
      <c r="J252" s="122"/>
      <c r="K252" s="324">
        <f t="shared" si="14"/>
        <v>2040</v>
      </c>
      <c r="L252" s="324">
        <f t="shared" si="18"/>
        <v>2080.8000000000002</v>
      </c>
    </row>
    <row r="253" spans="1:12" s="168" customFormat="1" ht="15.75" hidden="1" customHeight="1" x14ac:dyDescent="0.2">
      <c r="A253" s="109"/>
      <c r="B253" s="110"/>
      <c r="C253" s="105"/>
      <c r="D253" s="111"/>
      <c r="E253" s="104"/>
      <c r="F253" s="122"/>
      <c r="G253" s="143"/>
      <c r="H253" s="104"/>
      <c r="I253" s="104"/>
      <c r="J253" s="143"/>
      <c r="K253" s="324">
        <f t="shared" si="14"/>
        <v>0</v>
      </c>
      <c r="L253" s="324">
        <f t="shared" si="18"/>
        <v>0</v>
      </c>
    </row>
    <row r="254" spans="1:12" s="291" customFormat="1" ht="15.75" customHeight="1" x14ac:dyDescent="0.2">
      <c r="A254" s="150" t="s">
        <v>138</v>
      </c>
      <c r="B254" s="256" t="s">
        <v>137</v>
      </c>
      <c r="C254" s="199">
        <f>C255</f>
        <v>400</v>
      </c>
      <c r="D254" s="205"/>
      <c r="E254" s="202"/>
      <c r="F254" s="204"/>
      <c r="G254" s="199">
        <f t="shared" ref="G254:G259" si="19">C254</f>
        <v>400</v>
      </c>
      <c r="H254" s="199"/>
      <c r="I254" s="285"/>
      <c r="J254" s="286"/>
      <c r="K254" s="324">
        <f t="shared" si="14"/>
        <v>408</v>
      </c>
      <c r="L254" s="324">
        <f t="shared" si="18"/>
        <v>416.16</v>
      </c>
    </row>
    <row r="255" spans="1:12" s="291" customFormat="1" ht="15.75" customHeight="1" x14ac:dyDescent="0.2">
      <c r="A255" s="148" t="s">
        <v>136</v>
      </c>
      <c r="B255" s="256" t="s">
        <v>137</v>
      </c>
      <c r="C255" s="206">
        <f>C256</f>
        <v>400</v>
      </c>
      <c r="D255" s="215"/>
      <c r="E255" s="211"/>
      <c r="F255" s="213"/>
      <c r="G255" s="206">
        <f t="shared" si="19"/>
        <v>400</v>
      </c>
      <c r="H255" s="206"/>
      <c r="I255" s="211"/>
      <c r="J255" s="216"/>
      <c r="K255" s="324">
        <f t="shared" si="14"/>
        <v>408</v>
      </c>
      <c r="L255" s="324">
        <f t="shared" si="18"/>
        <v>416.16</v>
      </c>
    </row>
    <row r="256" spans="1:12" s="291" customFormat="1" ht="15.75" customHeight="1" x14ac:dyDescent="0.2">
      <c r="A256" s="158" t="s">
        <v>85</v>
      </c>
      <c r="B256" s="159" t="s">
        <v>104</v>
      </c>
      <c r="C256" s="230">
        <f>C257</f>
        <v>400</v>
      </c>
      <c r="D256" s="239"/>
      <c r="E256" s="234"/>
      <c r="F256" s="236"/>
      <c r="G256" s="230">
        <f t="shared" si="19"/>
        <v>400</v>
      </c>
      <c r="H256" s="230"/>
      <c r="I256" s="234"/>
      <c r="J256" s="237"/>
      <c r="K256" s="324">
        <f t="shared" si="14"/>
        <v>408</v>
      </c>
      <c r="L256" s="324">
        <f t="shared" si="18"/>
        <v>416.16</v>
      </c>
    </row>
    <row r="257" spans="1:12" s="291" customFormat="1" ht="21.75" customHeight="1" x14ac:dyDescent="0.2">
      <c r="A257" s="156" t="s">
        <v>139</v>
      </c>
      <c r="B257" s="157" t="s">
        <v>125</v>
      </c>
      <c r="C257" s="240">
        <f>C258</f>
        <v>400</v>
      </c>
      <c r="D257" s="241"/>
      <c r="E257" s="246"/>
      <c r="F257" s="244"/>
      <c r="G257" s="240">
        <f t="shared" si="19"/>
        <v>400</v>
      </c>
      <c r="H257" s="240"/>
      <c r="I257" s="246"/>
      <c r="J257" s="248"/>
      <c r="K257" s="324">
        <f t="shared" si="14"/>
        <v>408</v>
      </c>
      <c r="L257" s="324">
        <f t="shared" si="18"/>
        <v>416.16</v>
      </c>
    </row>
    <row r="258" spans="1:12" s="291" customFormat="1" ht="15.75" customHeight="1" x14ac:dyDescent="0.2">
      <c r="A258" s="106">
        <v>32</v>
      </c>
      <c r="B258" s="107" t="s">
        <v>55</v>
      </c>
      <c r="C258" s="105">
        <f>C259</f>
        <v>400</v>
      </c>
      <c r="D258" s="123"/>
      <c r="E258" s="123"/>
      <c r="F258" s="122"/>
      <c r="G258" s="105">
        <f t="shared" si="19"/>
        <v>400</v>
      </c>
      <c r="H258" s="105"/>
      <c r="I258" s="104"/>
      <c r="J258" s="104"/>
      <c r="K258" s="324">
        <f t="shared" ref="K258:K274" si="20">C258+(C258*0.02)</f>
        <v>408</v>
      </c>
      <c r="L258" s="324">
        <f t="shared" si="18"/>
        <v>416.16</v>
      </c>
    </row>
    <row r="259" spans="1:12" s="291" customFormat="1" ht="15.75" customHeight="1" x14ac:dyDescent="0.2">
      <c r="A259" s="109">
        <v>321</v>
      </c>
      <c r="B259" s="110" t="s">
        <v>21</v>
      </c>
      <c r="C259" s="105">
        <v>400</v>
      </c>
      <c r="D259" s="123"/>
      <c r="E259" s="123"/>
      <c r="F259" s="122"/>
      <c r="G259" s="105">
        <f t="shared" si="19"/>
        <v>400</v>
      </c>
      <c r="H259" s="105"/>
      <c r="I259" s="104"/>
      <c r="J259" s="104"/>
      <c r="K259" s="324">
        <f t="shared" si="20"/>
        <v>408</v>
      </c>
      <c r="L259" s="324">
        <f t="shared" si="18"/>
        <v>416.16</v>
      </c>
    </row>
    <row r="260" spans="1:12" s="168" customFormat="1" ht="15.75" customHeight="1" x14ac:dyDescent="0.2">
      <c r="A260" s="150" t="s">
        <v>114</v>
      </c>
      <c r="B260" s="256" t="s">
        <v>123</v>
      </c>
      <c r="C260" s="199">
        <f>C261</f>
        <v>25000</v>
      </c>
      <c r="D260" s="205"/>
      <c r="E260" s="202"/>
      <c r="F260" s="204"/>
      <c r="G260" s="205"/>
      <c r="H260" s="276">
        <f>C260</f>
        <v>25000</v>
      </c>
      <c r="I260" s="285"/>
      <c r="J260" s="286"/>
      <c r="K260" s="324">
        <f t="shared" si="20"/>
        <v>25500</v>
      </c>
      <c r="L260" s="324">
        <f t="shared" si="18"/>
        <v>26010</v>
      </c>
    </row>
    <row r="261" spans="1:12" s="168" customFormat="1" ht="15.75" customHeight="1" x14ac:dyDescent="0.2">
      <c r="A261" s="148" t="s">
        <v>72</v>
      </c>
      <c r="B261" s="149" t="s">
        <v>73</v>
      </c>
      <c r="C261" s="206">
        <f>C262</f>
        <v>25000</v>
      </c>
      <c r="D261" s="215"/>
      <c r="E261" s="211"/>
      <c r="F261" s="213"/>
      <c r="G261" s="215"/>
      <c r="H261" s="206">
        <f>C261</f>
        <v>25000</v>
      </c>
      <c r="I261" s="211"/>
      <c r="J261" s="216"/>
      <c r="K261" s="324">
        <f t="shared" si="20"/>
        <v>25500</v>
      </c>
      <c r="L261" s="324">
        <f t="shared" si="18"/>
        <v>26010</v>
      </c>
    </row>
    <row r="262" spans="1:12" s="168" customFormat="1" ht="12" customHeight="1" x14ac:dyDescent="0.2">
      <c r="A262" s="152" t="s">
        <v>50</v>
      </c>
      <c r="B262" s="153" t="s">
        <v>115</v>
      </c>
      <c r="C262" s="217">
        <f>C263+C269</f>
        <v>25000</v>
      </c>
      <c r="D262" s="225"/>
      <c r="E262" s="221"/>
      <c r="F262" s="224"/>
      <c r="G262" s="225"/>
      <c r="H262" s="230">
        <f>C262</f>
        <v>25000</v>
      </c>
      <c r="I262" s="221"/>
      <c r="J262" s="226"/>
      <c r="K262" s="324">
        <f t="shared" si="20"/>
        <v>25500</v>
      </c>
      <c r="L262" s="324">
        <f t="shared" si="18"/>
        <v>26010</v>
      </c>
    </row>
    <row r="263" spans="1:12" s="168" customFormat="1" ht="12" customHeight="1" x14ac:dyDescent="0.2">
      <c r="A263" s="158" t="s">
        <v>74</v>
      </c>
      <c r="B263" s="159" t="s">
        <v>87</v>
      </c>
      <c r="C263" s="230">
        <v>15000</v>
      </c>
      <c r="D263" s="239"/>
      <c r="E263" s="234"/>
      <c r="F263" s="236"/>
      <c r="G263" s="239"/>
      <c r="H263" s="240">
        <v>15000</v>
      </c>
      <c r="I263" s="234"/>
      <c r="J263" s="237"/>
      <c r="K263" s="324">
        <f t="shared" si="20"/>
        <v>15300</v>
      </c>
      <c r="L263" s="324">
        <f t="shared" si="18"/>
        <v>15606</v>
      </c>
    </row>
    <row r="264" spans="1:12" s="168" customFormat="1" ht="12" customHeight="1" x14ac:dyDescent="0.2">
      <c r="A264" s="156" t="s">
        <v>40</v>
      </c>
      <c r="B264" s="157" t="s">
        <v>41</v>
      </c>
      <c r="C264" s="240">
        <v>15000</v>
      </c>
      <c r="D264" s="241"/>
      <c r="E264" s="246"/>
      <c r="F264" s="244"/>
      <c r="G264" s="241"/>
      <c r="H264" s="120">
        <v>15000</v>
      </c>
      <c r="I264" s="246"/>
      <c r="J264" s="248"/>
      <c r="K264" s="324">
        <f t="shared" si="20"/>
        <v>15300</v>
      </c>
      <c r="L264" s="324">
        <f t="shared" si="18"/>
        <v>15606</v>
      </c>
    </row>
    <row r="265" spans="1:12" s="168" customFormat="1" ht="12" customHeight="1" x14ac:dyDescent="0.2">
      <c r="A265" s="106">
        <v>32</v>
      </c>
      <c r="B265" s="107" t="s">
        <v>55</v>
      </c>
      <c r="C265" s="105">
        <f>C266+C267+C268</f>
        <v>15000</v>
      </c>
      <c r="D265" s="123"/>
      <c r="E265" s="123"/>
      <c r="F265" s="122"/>
      <c r="G265" s="123"/>
      <c r="H265" s="120">
        <v>5000</v>
      </c>
      <c r="I265" s="104"/>
      <c r="J265" s="104"/>
      <c r="K265" s="324">
        <f t="shared" si="20"/>
        <v>15300</v>
      </c>
      <c r="L265" s="324">
        <f t="shared" si="18"/>
        <v>15606</v>
      </c>
    </row>
    <row r="266" spans="1:12" s="315" customFormat="1" ht="12" customHeight="1" x14ac:dyDescent="0.2">
      <c r="A266" s="109">
        <v>321</v>
      </c>
      <c r="B266" s="110" t="s">
        <v>21</v>
      </c>
      <c r="C266" s="105">
        <v>10000</v>
      </c>
      <c r="D266" s="123"/>
      <c r="E266" s="123"/>
      <c r="F266" s="122"/>
      <c r="G266" s="123"/>
      <c r="H266" s="120">
        <f>C266</f>
        <v>10000</v>
      </c>
      <c r="I266" s="104"/>
      <c r="J266" s="104"/>
      <c r="K266" s="324">
        <f t="shared" si="20"/>
        <v>10200</v>
      </c>
      <c r="L266" s="324">
        <f t="shared" si="18"/>
        <v>10404</v>
      </c>
    </row>
    <row r="267" spans="1:12" s="168" customFormat="1" ht="15.75" customHeight="1" x14ac:dyDescent="0.2">
      <c r="A267" s="109">
        <v>322</v>
      </c>
      <c r="B267" s="110" t="s">
        <v>22</v>
      </c>
      <c r="C267" s="105">
        <f t="shared" ref="C267:C273" si="21">SUM(D267:J267)</f>
        <v>2000</v>
      </c>
      <c r="D267" s="123"/>
      <c r="E267" s="123"/>
      <c r="F267" s="122"/>
      <c r="G267" s="123"/>
      <c r="H267" s="122">
        <v>2000</v>
      </c>
      <c r="I267" s="104"/>
      <c r="J267" s="104"/>
      <c r="K267" s="324">
        <f t="shared" si="20"/>
        <v>2040</v>
      </c>
      <c r="L267" s="324">
        <f t="shared" si="18"/>
        <v>2080.8000000000002</v>
      </c>
    </row>
    <row r="268" spans="1:12" s="168" customFormat="1" ht="15.75" customHeight="1" x14ac:dyDescent="0.2">
      <c r="A268" s="109">
        <v>329</v>
      </c>
      <c r="B268" s="110" t="s">
        <v>24</v>
      </c>
      <c r="C268" s="105">
        <f t="shared" si="21"/>
        <v>3000</v>
      </c>
      <c r="D268" s="123"/>
      <c r="E268" s="123"/>
      <c r="F268" s="122"/>
      <c r="G268" s="123"/>
      <c r="H268" s="122">
        <v>3000</v>
      </c>
      <c r="I268" s="104"/>
      <c r="J268" s="104"/>
      <c r="K268" s="324">
        <f t="shared" si="20"/>
        <v>3060</v>
      </c>
      <c r="L268" s="324">
        <f t="shared" si="18"/>
        <v>3121.2</v>
      </c>
    </row>
    <row r="269" spans="1:12" ht="12" customHeight="1" x14ac:dyDescent="0.2">
      <c r="A269" s="158" t="s">
        <v>82</v>
      </c>
      <c r="B269" s="159" t="s">
        <v>99</v>
      </c>
      <c r="C269" s="230">
        <f t="shared" si="21"/>
        <v>10000</v>
      </c>
      <c r="D269" s="235"/>
      <c r="E269" s="235"/>
      <c r="F269" s="236"/>
      <c r="G269" s="235"/>
      <c r="H269" s="232">
        <v>10000</v>
      </c>
      <c r="I269" s="234"/>
      <c r="J269" s="234"/>
      <c r="K269" s="324">
        <f t="shared" si="20"/>
        <v>10200</v>
      </c>
      <c r="L269" s="324">
        <f t="shared" si="18"/>
        <v>10404</v>
      </c>
    </row>
    <row r="270" spans="1:12" ht="12" customHeight="1" x14ac:dyDescent="0.2">
      <c r="A270" s="156" t="s">
        <v>49</v>
      </c>
      <c r="B270" s="157" t="s">
        <v>96</v>
      </c>
      <c r="C270" s="240">
        <f t="shared" si="21"/>
        <v>10000</v>
      </c>
      <c r="D270" s="245"/>
      <c r="E270" s="245"/>
      <c r="F270" s="244"/>
      <c r="G270" s="245"/>
      <c r="H270" s="242">
        <v>10000</v>
      </c>
      <c r="I270" s="246"/>
      <c r="J270" s="246"/>
      <c r="K270" s="324">
        <f t="shared" si="20"/>
        <v>10200</v>
      </c>
      <c r="L270" s="324">
        <f t="shared" si="18"/>
        <v>10404</v>
      </c>
    </row>
    <row r="271" spans="1:12" ht="21.75" customHeight="1" x14ac:dyDescent="0.2">
      <c r="A271" s="127">
        <v>4</v>
      </c>
      <c r="B271" s="128" t="s">
        <v>27</v>
      </c>
      <c r="C271" s="105">
        <f t="shared" si="21"/>
        <v>10000</v>
      </c>
      <c r="D271" s="111"/>
      <c r="E271" s="124"/>
      <c r="F271" s="111"/>
      <c r="G271" s="122"/>
      <c r="H271" s="120">
        <v>10000</v>
      </c>
      <c r="I271" s="111"/>
      <c r="J271" s="111"/>
      <c r="K271" s="324">
        <f t="shared" si="20"/>
        <v>10200</v>
      </c>
      <c r="L271" s="324">
        <f t="shared" si="18"/>
        <v>10404</v>
      </c>
    </row>
    <row r="272" spans="1:12" ht="12.75" customHeight="1" x14ac:dyDescent="0.2">
      <c r="A272" s="127">
        <v>42</v>
      </c>
      <c r="B272" s="128" t="s">
        <v>62</v>
      </c>
      <c r="C272" s="105">
        <f t="shared" si="21"/>
        <v>10000</v>
      </c>
      <c r="D272" s="111"/>
      <c r="E272" s="124"/>
      <c r="F272" s="111"/>
      <c r="G272" s="122"/>
      <c r="H272" s="120">
        <v>10000</v>
      </c>
      <c r="I272" s="111"/>
      <c r="J272" s="111"/>
      <c r="K272" s="324">
        <f t="shared" si="20"/>
        <v>10200</v>
      </c>
      <c r="L272" s="324">
        <f t="shared" si="18"/>
        <v>10404</v>
      </c>
    </row>
    <row r="273" spans="1:423" ht="16.5" customHeight="1" x14ac:dyDescent="0.2">
      <c r="A273" s="130">
        <v>422</v>
      </c>
      <c r="B273" s="131" t="s">
        <v>26</v>
      </c>
      <c r="C273" s="105">
        <f t="shared" si="21"/>
        <v>10000</v>
      </c>
      <c r="D273" s="111"/>
      <c r="E273" s="122"/>
      <c r="F273" s="111"/>
      <c r="G273" s="111"/>
      <c r="H273" s="122">
        <v>10000</v>
      </c>
      <c r="I273" s="111"/>
      <c r="J273" s="111"/>
      <c r="K273" s="324">
        <f t="shared" si="20"/>
        <v>10200</v>
      </c>
      <c r="L273" s="324">
        <f t="shared" si="18"/>
        <v>10404</v>
      </c>
    </row>
    <row r="274" spans="1:423" s="263" customFormat="1" x14ac:dyDescent="0.2">
      <c r="A274" s="118">
        <v>42</v>
      </c>
      <c r="B274" s="110" t="s">
        <v>26</v>
      </c>
      <c r="C274" s="105">
        <v>10000</v>
      </c>
      <c r="D274" s="122"/>
      <c r="E274" s="111"/>
      <c r="F274" s="111"/>
      <c r="G274" s="111"/>
      <c r="H274" s="111">
        <v>10000</v>
      </c>
      <c r="I274" s="104"/>
      <c r="J274" s="104"/>
      <c r="K274" s="324">
        <f t="shared" si="20"/>
        <v>10200</v>
      </c>
      <c r="L274" s="324">
        <f t="shared" si="18"/>
        <v>10404</v>
      </c>
      <c r="M274" s="322"/>
      <c r="N274" s="322"/>
      <c r="O274" s="322"/>
      <c r="P274" s="322"/>
      <c r="Q274" s="322"/>
      <c r="R274" s="322"/>
      <c r="S274" s="322"/>
      <c r="T274" s="322"/>
      <c r="U274" s="322"/>
      <c r="V274" s="322"/>
      <c r="W274" s="322"/>
      <c r="X274" s="322"/>
      <c r="Y274" s="322"/>
      <c r="Z274" s="322"/>
      <c r="AA274" s="322"/>
      <c r="AB274" s="322"/>
      <c r="AC274" s="322"/>
      <c r="AD274" s="322"/>
      <c r="AE274" s="322"/>
      <c r="AF274" s="322"/>
      <c r="AG274" s="322"/>
      <c r="AH274" s="322"/>
      <c r="AI274" s="322"/>
      <c r="AJ274" s="322"/>
      <c r="AK274" s="322"/>
      <c r="AL274" s="322"/>
      <c r="AM274" s="322"/>
      <c r="AN274" s="322"/>
      <c r="AO274" s="322"/>
      <c r="AP274" s="322"/>
      <c r="AQ274" s="322"/>
      <c r="AR274" s="322"/>
      <c r="AS274" s="322"/>
      <c r="AT274" s="322"/>
      <c r="AU274" s="322"/>
      <c r="AV274" s="322"/>
      <c r="AW274" s="322"/>
      <c r="AX274" s="322"/>
      <c r="AY274" s="322"/>
      <c r="AZ274" s="322"/>
      <c r="BA274" s="322"/>
      <c r="BB274" s="322"/>
      <c r="BC274" s="322"/>
      <c r="BD274" s="322"/>
      <c r="BE274" s="322"/>
      <c r="BF274" s="322"/>
      <c r="BG274" s="322"/>
      <c r="BH274" s="322"/>
      <c r="BI274" s="322"/>
      <c r="BJ274" s="322"/>
      <c r="BK274" s="322"/>
      <c r="BL274" s="322"/>
      <c r="BM274" s="322"/>
      <c r="BN274" s="322"/>
      <c r="BO274" s="322"/>
      <c r="BP274" s="322"/>
      <c r="BQ274" s="322"/>
      <c r="BR274" s="322"/>
      <c r="BS274" s="322"/>
      <c r="BT274" s="322"/>
      <c r="BU274" s="322"/>
      <c r="BV274" s="322"/>
      <c r="BW274" s="322"/>
      <c r="BX274" s="322"/>
      <c r="BY274" s="322"/>
      <c r="BZ274" s="322"/>
      <c r="CA274" s="322"/>
      <c r="CB274" s="322"/>
      <c r="CC274" s="322"/>
      <c r="CD274" s="322"/>
      <c r="CE274" s="322"/>
      <c r="CF274" s="322"/>
      <c r="CG274" s="322"/>
      <c r="CH274" s="322"/>
      <c r="CI274" s="322"/>
      <c r="CJ274" s="322"/>
      <c r="CK274" s="322"/>
      <c r="CL274" s="322"/>
      <c r="CM274" s="322"/>
      <c r="CN274" s="322"/>
      <c r="CO274" s="322"/>
      <c r="CP274" s="322"/>
      <c r="CQ274" s="322"/>
      <c r="CR274" s="322"/>
      <c r="CS274" s="322"/>
      <c r="CT274" s="322"/>
      <c r="CU274" s="322"/>
      <c r="CV274" s="322"/>
      <c r="CW274" s="322"/>
      <c r="CX274" s="322"/>
      <c r="CY274" s="322"/>
      <c r="CZ274" s="322"/>
      <c r="DA274" s="322"/>
      <c r="DB274" s="322"/>
      <c r="DC274" s="322"/>
      <c r="DD274" s="322"/>
      <c r="DE274" s="322"/>
      <c r="DF274" s="322"/>
      <c r="DG274" s="322"/>
      <c r="DH274" s="322"/>
      <c r="DI274" s="322"/>
      <c r="DJ274" s="322"/>
      <c r="DK274" s="322"/>
      <c r="DL274" s="322"/>
      <c r="DM274" s="322"/>
      <c r="DN274" s="322"/>
      <c r="DO274" s="322"/>
      <c r="DP274" s="322"/>
      <c r="DQ274" s="322"/>
      <c r="DR274" s="322"/>
      <c r="DS274" s="322"/>
      <c r="DT274" s="322"/>
      <c r="DU274" s="322"/>
      <c r="DV274" s="322"/>
      <c r="DW274" s="322"/>
      <c r="DX274" s="322"/>
      <c r="DY274" s="322"/>
      <c r="DZ274" s="322"/>
      <c r="EA274" s="322"/>
      <c r="EB274" s="322"/>
      <c r="EC274" s="322"/>
      <c r="ED274" s="322"/>
      <c r="EE274" s="322"/>
      <c r="EF274" s="322"/>
      <c r="EG274" s="322"/>
      <c r="EH274" s="322"/>
      <c r="EI274" s="322"/>
      <c r="EJ274" s="322"/>
      <c r="EK274" s="322"/>
      <c r="EL274" s="322"/>
      <c r="EM274" s="322"/>
      <c r="EN274" s="322"/>
      <c r="EO274" s="322"/>
      <c r="EP274" s="322"/>
      <c r="EQ274" s="322"/>
      <c r="ER274" s="322"/>
      <c r="ES274" s="322"/>
      <c r="ET274" s="322"/>
      <c r="EU274" s="322"/>
      <c r="EV274" s="322"/>
      <c r="EW274" s="322"/>
      <c r="EX274" s="322"/>
      <c r="EY274" s="322"/>
      <c r="EZ274" s="322"/>
      <c r="FA274" s="322"/>
      <c r="FB274" s="322"/>
      <c r="FC274" s="322"/>
      <c r="FD274" s="322"/>
      <c r="FE274" s="322"/>
      <c r="FF274" s="322"/>
      <c r="FG274" s="322"/>
      <c r="FH274" s="322"/>
      <c r="FI274" s="322"/>
      <c r="FJ274" s="322"/>
      <c r="FK274" s="322"/>
      <c r="FL274" s="322"/>
      <c r="FM274" s="322"/>
      <c r="FN274" s="322"/>
      <c r="FO274" s="322"/>
      <c r="FP274" s="322"/>
      <c r="FQ274" s="322"/>
      <c r="FR274" s="322"/>
      <c r="FS274" s="322"/>
      <c r="FT274" s="322"/>
      <c r="FU274" s="322"/>
      <c r="FV274" s="322"/>
      <c r="FW274" s="322"/>
      <c r="FX274" s="322"/>
      <c r="FY274" s="322"/>
      <c r="FZ274" s="322"/>
      <c r="GA274" s="322"/>
      <c r="GB274" s="322"/>
      <c r="GC274" s="322"/>
      <c r="GD274" s="322"/>
      <c r="GE274" s="322"/>
      <c r="GF274" s="322"/>
      <c r="GG274" s="322"/>
      <c r="GH274" s="322"/>
      <c r="GI274" s="322"/>
      <c r="GJ274" s="322"/>
      <c r="GK274" s="322"/>
      <c r="GL274" s="322"/>
      <c r="GM274" s="322"/>
      <c r="GN274" s="322"/>
      <c r="GO274" s="322"/>
      <c r="GP274" s="322"/>
      <c r="GQ274" s="322"/>
      <c r="GR274" s="322"/>
      <c r="GS274" s="322"/>
      <c r="GT274" s="322"/>
      <c r="GU274" s="322"/>
      <c r="GV274" s="322"/>
      <c r="GW274" s="322"/>
      <c r="GX274" s="322"/>
      <c r="GY274" s="322"/>
      <c r="GZ274" s="322"/>
      <c r="HA274" s="322"/>
      <c r="HB274" s="322"/>
      <c r="HC274" s="322"/>
      <c r="HD274" s="322"/>
      <c r="HE274" s="322"/>
      <c r="HF274" s="322"/>
      <c r="HG274" s="322"/>
      <c r="HH274" s="322"/>
      <c r="HI274" s="322"/>
      <c r="HJ274" s="322"/>
      <c r="HK274" s="322"/>
      <c r="HL274" s="322"/>
      <c r="HM274" s="322"/>
      <c r="HN274" s="322"/>
      <c r="HO274" s="322"/>
      <c r="HP274" s="322"/>
      <c r="HQ274" s="322"/>
      <c r="HR274" s="322"/>
      <c r="HS274" s="322"/>
      <c r="HT274" s="322"/>
      <c r="HU274" s="322"/>
      <c r="HV274" s="322"/>
      <c r="HW274" s="322"/>
      <c r="HX274" s="322"/>
      <c r="HY274" s="322"/>
      <c r="HZ274" s="322"/>
      <c r="IA274" s="322"/>
      <c r="IB274" s="322"/>
      <c r="IC274" s="322"/>
      <c r="ID274" s="322"/>
      <c r="IE274" s="322"/>
      <c r="IF274" s="322"/>
      <c r="IG274" s="322"/>
      <c r="IH274" s="322"/>
      <c r="II274" s="322"/>
      <c r="IJ274" s="322"/>
      <c r="IK274" s="322"/>
      <c r="IL274" s="322"/>
      <c r="IM274" s="322"/>
      <c r="IN274" s="322"/>
      <c r="IO274" s="322"/>
      <c r="IP274" s="322"/>
      <c r="IQ274" s="322"/>
      <c r="IR274" s="322"/>
      <c r="IS274" s="322"/>
      <c r="IT274" s="322"/>
      <c r="IU274" s="322"/>
      <c r="IV274" s="322"/>
      <c r="IW274" s="322"/>
      <c r="IX274" s="322"/>
      <c r="IY274" s="322"/>
      <c r="IZ274" s="322"/>
      <c r="JA274" s="322"/>
      <c r="JB274" s="322"/>
      <c r="JC274" s="322"/>
      <c r="JD274" s="322"/>
      <c r="JE274" s="322"/>
      <c r="JF274" s="322"/>
      <c r="JG274" s="322"/>
      <c r="JH274" s="322"/>
      <c r="JI274" s="322"/>
      <c r="JJ274" s="322"/>
      <c r="JK274" s="322"/>
      <c r="JL274" s="322"/>
      <c r="JM274" s="322"/>
      <c r="JN274" s="322"/>
      <c r="JO274" s="322"/>
      <c r="JP274" s="322"/>
      <c r="JQ274" s="322"/>
      <c r="JR274" s="322"/>
      <c r="JS274" s="322"/>
      <c r="JT274" s="322"/>
      <c r="JU274" s="322"/>
      <c r="JV274" s="322"/>
      <c r="JW274" s="322"/>
      <c r="JX274" s="322"/>
      <c r="JY274" s="322"/>
      <c r="JZ274" s="322"/>
      <c r="KA274" s="322"/>
      <c r="KB274" s="322"/>
      <c r="KC274" s="322"/>
      <c r="KD274" s="322"/>
      <c r="KE274" s="322"/>
      <c r="KF274" s="322"/>
      <c r="KG274" s="322"/>
      <c r="KH274" s="322"/>
      <c r="KI274" s="322"/>
      <c r="KJ274" s="322"/>
      <c r="KK274" s="322"/>
      <c r="KL274" s="322"/>
      <c r="KM274" s="322"/>
      <c r="KN274" s="322"/>
      <c r="KO274" s="322"/>
      <c r="KP274" s="322"/>
      <c r="KQ274" s="322"/>
      <c r="KR274" s="322"/>
      <c r="KS274" s="322"/>
      <c r="KT274" s="322"/>
      <c r="KU274" s="322"/>
      <c r="KV274" s="322"/>
      <c r="KW274" s="322"/>
      <c r="KX274" s="322"/>
      <c r="KY274" s="322"/>
      <c r="KZ274" s="322"/>
      <c r="LA274" s="322"/>
      <c r="LB274" s="322"/>
      <c r="LC274" s="322"/>
      <c r="LD274" s="322"/>
      <c r="LE274" s="322"/>
      <c r="LF274" s="322"/>
      <c r="LG274" s="322"/>
      <c r="LH274" s="322"/>
      <c r="LI274" s="322"/>
      <c r="LJ274" s="322"/>
      <c r="LK274" s="322"/>
      <c r="LL274" s="322"/>
      <c r="LM274" s="322"/>
      <c r="LN274" s="322"/>
      <c r="LO274" s="322"/>
      <c r="LP274" s="322"/>
      <c r="LQ274" s="322"/>
      <c r="LR274" s="322"/>
      <c r="LS274" s="322"/>
      <c r="LT274" s="322"/>
      <c r="LU274" s="322"/>
      <c r="LV274" s="322"/>
      <c r="LW274" s="322"/>
      <c r="LX274" s="322"/>
      <c r="LY274" s="322"/>
      <c r="LZ274" s="322"/>
      <c r="MA274" s="322"/>
      <c r="MB274" s="322"/>
      <c r="MC274" s="322"/>
      <c r="MD274" s="322"/>
      <c r="ME274" s="322"/>
      <c r="MF274" s="322"/>
      <c r="MG274" s="322"/>
      <c r="MH274" s="322"/>
      <c r="MI274" s="322"/>
      <c r="MJ274" s="322"/>
      <c r="MK274" s="322"/>
      <c r="ML274" s="322"/>
      <c r="MM274" s="322"/>
      <c r="MN274" s="322"/>
      <c r="MO274" s="322"/>
      <c r="MP274" s="322"/>
      <c r="MQ274" s="322"/>
      <c r="MR274" s="322"/>
      <c r="MS274" s="322"/>
      <c r="MT274" s="322"/>
      <c r="MU274" s="322"/>
      <c r="MV274" s="322"/>
      <c r="MW274" s="322"/>
      <c r="MX274" s="322"/>
      <c r="MY274" s="322"/>
      <c r="MZ274" s="322"/>
      <c r="NA274" s="322"/>
      <c r="NB274" s="322"/>
      <c r="NC274" s="322"/>
      <c r="ND274" s="322"/>
      <c r="NE274" s="322"/>
      <c r="NF274" s="322"/>
      <c r="NG274" s="322"/>
      <c r="NH274" s="322"/>
      <c r="NI274" s="322"/>
      <c r="NJ274" s="322"/>
      <c r="NK274" s="322"/>
      <c r="NL274" s="322"/>
      <c r="NM274" s="322"/>
      <c r="NN274" s="322"/>
      <c r="NO274" s="322"/>
      <c r="NP274" s="322"/>
      <c r="NQ274" s="322"/>
      <c r="NR274" s="322"/>
      <c r="NS274" s="322"/>
      <c r="NT274" s="322"/>
      <c r="NU274" s="322"/>
      <c r="NV274" s="322"/>
      <c r="NW274" s="322"/>
      <c r="NX274" s="322"/>
      <c r="NY274" s="322"/>
      <c r="NZ274" s="322"/>
      <c r="OA274" s="322"/>
      <c r="OB274" s="322"/>
      <c r="OC274" s="322"/>
      <c r="OD274" s="322"/>
      <c r="OE274" s="322"/>
      <c r="OF274" s="322"/>
      <c r="OG274" s="322"/>
      <c r="OH274" s="322"/>
      <c r="OI274" s="322"/>
      <c r="OJ274" s="322"/>
      <c r="OK274" s="322"/>
      <c r="OL274" s="322"/>
      <c r="OM274" s="322"/>
      <c r="ON274" s="322"/>
      <c r="OO274" s="322"/>
      <c r="OP274" s="322"/>
      <c r="OQ274" s="322"/>
      <c r="OR274" s="322"/>
      <c r="OS274" s="322"/>
      <c r="OT274" s="322"/>
      <c r="OU274" s="322"/>
      <c r="OV274" s="322"/>
      <c r="OW274" s="322"/>
      <c r="OX274" s="322"/>
      <c r="OY274" s="322"/>
      <c r="OZ274" s="322"/>
      <c r="PA274" s="322"/>
      <c r="PB274" s="322"/>
      <c r="PC274" s="322"/>
      <c r="PD274" s="322"/>
      <c r="PE274" s="322"/>
      <c r="PF274" s="322"/>
      <c r="PG274" s="322"/>
    </row>
    <row r="275" spans="1:423" s="263" customFormat="1" ht="12" hidden="1" customHeight="1" x14ac:dyDescent="0.2">
      <c r="A275" s="118"/>
      <c r="B275" s="110"/>
      <c r="C275" s="111"/>
      <c r="D275" s="123"/>
      <c r="E275" s="104"/>
      <c r="F275" s="104"/>
      <c r="G275" s="104"/>
      <c r="H275" s="104"/>
      <c r="I275" s="104"/>
      <c r="J275" s="104"/>
      <c r="K275" s="326"/>
      <c r="L275" s="104"/>
    </row>
    <row r="276" spans="1:423" s="258" customFormat="1" hidden="1" x14ac:dyDescent="0.2">
      <c r="A276" s="134"/>
      <c r="B276" s="135"/>
      <c r="C276" s="136"/>
      <c r="D276" s="138"/>
      <c r="E276" s="139"/>
      <c r="F276" s="139"/>
      <c r="G276" s="139"/>
      <c r="H276" s="139"/>
      <c r="I276" s="139"/>
      <c r="J276" s="139"/>
      <c r="K276" s="327"/>
      <c r="L276" s="139"/>
    </row>
    <row r="277" spans="1:423" s="258" customFormat="1" hidden="1" x14ac:dyDescent="0.2">
      <c r="A277" s="264"/>
      <c r="B277" s="265"/>
      <c r="C277" s="269"/>
      <c r="D277" s="267"/>
      <c r="E277" s="268"/>
      <c r="F277" s="268"/>
      <c r="G277" s="268"/>
      <c r="H277" s="268"/>
      <c r="I277" s="266"/>
      <c r="J277" s="268"/>
      <c r="K277" s="328"/>
      <c r="L277" s="268"/>
    </row>
    <row r="278" spans="1:423" s="258" customFormat="1" hidden="1" x14ac:dyDescent="0.2">
      <c r="A278" s="264"/>
      <c r="B278" s="265"/>
      <c r="C278" s="266"/>
      <c r="D278" s="267"/>
      <c r="E278" s="268"/>
      <c r="F278" s="268"/>
      <c r="G278" s="268"/>
      <c r="H278" s="268"/>
      <c r="I278" s="266"/>
      <c r="J278" s="268"/>
      <c r="K278" s="328"/>
      <c r="L278" s="268"/>
    </row>
    <row r="279" spans="1:423" s="258" customFormat="1" hidden="1" x14ac:dyDescent="0.2">
      <c r="A279" s="158"/>
      <c r="B279" s="159"/>
      <c r="C279" s="230"/>
      <c r="D279" s="235"/>
      <c r="E279" s="235"/>
      <c r="F279" s="236"/>
      <c r="G279" s="235"/>
      <c r="H279" s="232"/>
      <c r="I279" s="239"/>
      <c r="J279" s="234"/>
      <c r="K279" s="329"/>
      <c r="L279" s="239"/>
    </row>
    <row r="280" spans="1:423" s="258" customFormat="1" hidden="1" x14ac:dyDescent="0.2">
      <c r="A280" s="156"/>
      <c r="B280" s="157"/>
      <c r="C280" s="240"/>
      <c r="D280" s="245"/>
      <c r="E280" s="245"/>
      <c r="F280" s="244"/>
      <c r="G280" s="245"/>
      <c r="H280" s="242"/>
      <c r="I280" s="241"/>
      <c r="J280" s="246"/>
      <c r="K280" s="330"/>
      <c r="L280" s="247"/>
    </row>
    <row r="281" spans="1:423" s="258" customFormat="1" hidden="1" x14ac:dyDescent="0.2">
      <c r="A281" s="127"/>
      <c r="B281" s="107"/>
      <c r="C281" s="105"/>
      <c r="D281" s="111"/>
      <c r="E281" s="124"/>
      <c r="F281" s="111"/>
      <c r="G281" s="122"/>
      <c r="H281" s="120"/>
      <c r="I281" s="111"/>
      <c r="J281" s="111"/>
      <c r="K281" s="326"/>
      <c r="L281" s="113"/>
    </row>
    <row r="282" spans="1:423" s="258" customFormat="1" ht="12" hidden="1" customHeight="1" x14ac:dyDescent="0.2">
      <c r="A282" s="127"/>
      <c r="B282" s="131"/>
      <c r="C282" s="105"/>
      <c r="D282" s="111"/>
      <c r="E282" s="124"/>
      <c r="F282" s="111"/>
      <c r="G282" s="122"/>
      <c r="H282" s="120"/>
      <c r="I282" s="111"/>
      <c r="J282" s="111"/>
      <c r="K282" s="326"/>
      <c r="L282" s="113"/>
    </row>
    <row r="283" spans="1:423" s="258" customFormat="1" hidden="1" x14ac:dyDescent="0.2">
      <c r="A283" s="130"/>
      <c r="B283" s="131"/>
      <c r="C283" s="105"/>
      <c r="D283" s="111"/>
      <c r="E283" s="122"/>
      <c r="F283" s="111"/>
      <c r="G283" s="111"/>
      <c r="H283" s="122"/>
      <c r="I283" s="111"/>
      <c r="J283" s="111"/>
      <c r="K283" s="326"/>
      <c r="L283" s="113"/>
    </row>
    <row r="284" spans="1:423" s="258" customFormat="1" hidden="1" x14ac:dyDescent="0.2">
      <c r="A284" s="109"/>
      <c r="B284" s="110"/>
      <c r="C284" s="105"/>
      <c r="D284" s="123"/>
      <c r="E284" s="122"/>
      <c r="F284" s="122"/>
      <c r="G284" s="122"/>
      <c r="H284" s="122"/>
      <c r="I284" s="123"/>
      <c r="J284" s="104"/>
      <c r="K284" s="324"/>
      <c r="L284" s="103"/>
    </row>
    <row r="285" spans="1:423" s="258" customFormat="1" hidden="1" x14ac:dyDescent="0.2">
      <c r="A285" s="134"/>
      <c r="B285" s="135"/>
      <c r="C285" s="136"/>
      <c r="D285" s="138"/>
      <c r="E285" s="139"/>
      <c r="F285" s="139"/>
      <c r="G285" s="139"/>
      <c r="H285" s="139"/>
      <c r="I285" s="139"/>
      <c r="J285" s="139"/>
      <c r="K285" s="327"/>
      <c r="L285" s="139"/>
    </row>
    <row r="286" spans="1:423" s="258" customFormat="1" hidden="1" x14ac:dyDescent="0.2">
      <c r="A286" s="134"/>
      <c r="B286" s="135"/>
      <c r="C286" s="136"/>
      <c r="D286" s="138"/>
      <c r="E286" s="139"/>
      <c r="F286" s="139"/>
      <c r="G286" s="139"/>
      <c r="H286" s="139"/>
      <c r="I286" s="139"/>
      <c r="J286" s="139"/>
      <c r="K286" s="327"/>
      <c r="L286" s="139"/>
    </row>
    <row r="287" spans="1:423" s="258" customFormat="1" hidden="1" x14ac:dyDescent="0.2">
      <c r="A287" s="134"/>
      <c r="B287" s="135"/>
      <c r="C287" s="136"/>
      <c r="D287" s="138"/>
      <c r="E287" s="139"/>
      <c r="F287" s="139"/>
      <c r="G287" s="139"/>
      <c r="H287" s="139"/>
      <c r="I287" s="139"/>
      <c r="J287" s="139"/>
      <c r="K287" s="327"/>
      <c r="L287" s="139"/>
    </row>
    <row r="288" spans="1:423" s="258" customFormat="1" ht="12" hidden="1" customHeight="1" x14ac:dyDescent="0.2">
      <c r="A288" s="134"/>
      <c r="B288" s="135"/>
      <c r="C288" s="136"/>
      <c r="D288" s="138"/>
      <c r="E288" s="139"/>
      <c r="F288" s="139"/>
      <c r="G288" s="139"/>
      <c r="H288" s="139"/>
      <c r="I288" s="139"/>
      <c r="J288" s="139"/>
      <c r="K288" s="327"/>
      <c r="L288" s="139"/>
    </row>
    <row r="289" spans="1:12" s="258" customFormat="1" ht="12" hidden="1" customHeight="1" x14ac:dyDescent="0.2">
      <c r="A289" s="134"/>
      <c r="B289" s="135"/>
      <c r="C289" s="136"/>
      <c r="D289" s="138"/>
      <c r="E289" s="139"/>
      <c r="F289" s="139"/>
      <c r="G289" s="139"/>
      <c r="H289" s="139"/>
      <c r="I289" s="139"/>
      <c r="J289" s="139"/>
      <c r="K289" s="327"/>
      <c r="L289" s="139"/>
    </row>
    <row r="290" spans="1:12" s="258" customFormat="1" hidden="1" x14ac:dyDescent="0.2">
      <c r="A290" s="134"/>
      <c r="B290" s="135"/>
      <c r="C290" s="136"/>
      <c r="D290" s="138"/>
      <c r="E290" s="139"/>
      <c r="F290" s="139"/>
      <c r="G290" s="139"/>
      <c r="H290" s="139"/>
      <c r="I290" s="139"/>
      <c r="J290" s="139"/>
      <c r="K290" s="327"/>
      <c r="L290" s="139"/>
    </row>
    <row r="291" spans="1:12" hidden="1" x14ac:dyDescent="0.2">
      <c r="A291" s="134"/>
      <c r="B291" s="135"/>
      <c r="C291" s="136"/>
      <c r="D291" s="138"/>
      <c r="E291" s="139"/>
      <c r="F291" s="139"/>
      <c r="G291" s="139"/>
      <c r="H291" s="139"/>
      <c r="I291" s="139"/>
      <c r="J291" s="139"/>
      <c r="K291" s="327"/>
      <c r="L291" s="139"/>
    </row>
    <row r="292" spans="1:12" hidden="1" x14ac:dyDescent="0.2">
      <c r="A292" s="134"/>
      <c r="B292" s="135"/>
      <c r="C292" s="136"/>
      <c r="D292" s="138"/>
      <c r="E292" s="139"/>
      <c r="F292" s="139"/>
      <c r="G292" s="139"/>
      <c r="H292" s="139"/>
      <c r="I292" s="139"/>
      <c r="J292" s="139"/>
      <c r="K292" s="327"/>
      <c r="L292" s="139"/>
    </row>
    <row r="293" spans="1:12" ht="11.25" customHeight="1" x14ac:dyDescent="0.2">
      <c r="A293" s="134"/>
      <c r="B293" s="135"/>
      <c r="C293" s="136"/>
      <c r="D293" s="138"/>
      <c r="E293" s="139"/>
      <c r="F293" s="139"/>
      <c r="G293" s="139"/>
      <c r="H293" s="139"/>
      <c r="I293" s="139"/>
      <c r="J293" s="139"/>
      <c r="K293" s="327"/>
      <c r="L293" s="139"/>
    </row>
    <row r="294" spans="1:12" ht="22.5" customHeight="1" x14ac:dyDescent="0.2">
      <c r="A294" s="62"/>
      <c r="B294" s="7"/>
      <c r="C294" s="3"/>
      <c r="D294" s="3"/>
      <c r="E294" s="3"/>
      <c r="F294" s="3"/>
      <c r="G294" s="3"/>
      <c r="H294" s="3"/>
      <c r="I294" s="3"/>
      <c r="J294" s="3"/>
      <c r="K294" s="38"/>
      <c r="L294" s="3"/>
    </row>
    <row r="295" spans="1:12" x14ac:dyDescent="0.2">
      <c r="A295" s="62"/>
      <c r="B295" s="7"/>
      <c r="C295" s="3"/>
      <c r="D295" s="3"/>
      <c r="E295" s="3"/>
      <c r="F295" s="3"/>
      <c r="G295" s="3"/>
      <c r="H295" s="3"/>
      <c r="I295" s="3"/>
      <c r="J295" s="3"/>
      <c r="K295" s="3"/>
      <c r="L295" s="3"/>
    </row>
    <row r="296" spans="1:12" ht="15.75" x14ac:dyDescent="0.2">
      <c r="A296" s="62"/>
      <c r="B296" s="371" t="s">
        <v>177</v>
      </c>
      <c r="C296" s="3"/>
      <c r="D296" s="3"/>
      <c r="E296" s="3"/>
      <c r="F296" s="3"/>
      <c r="G296" s="3"/>
      <c r="H296" s="3"/>
      <c r="I296" s="3"/>
      <c r="J296" s="3"/>
      <c r="K296" s="3"/>
      <c r="L296" s="3"/>
    </row>
    <row r="297" spans="1:12" ht="15.75" x14ac:dyDescent="0.2">
      <c r="A297" s="62"/>
      <c r="B297" s="371" t="s">
        <v>178</v>
      </c>
      <c r="C297" s="3"/>
      <c r="D297" s="3"/>
      <c r="E297" s="3"/>
      <c r="F297" s="3"/>
      <c r="G297" s="3"/>
      <c r="H297" s="3"/>
      <c r="I297" s="3"/>
      <c r="J297" s="3"/>
      <c r="K297" s="3"/>
      <c r="L297" s="3"/>
    </row>
    <row r="298" spans="1:12" x14ac:dyDescent="0.2">
      <c r="A298" s="62"/>
      <c r="B298" s="297" t="s">
        <v>179</v>
      </c>
      <c r="C298" s="3"/>
      <c r="D298" s="3"/>
      <c r="E298" s="3"/>
      <c r="F298" s="3"/>
      <c r="G298" s="3"/>
      <c r="H298" s="3"/>
      <c r="I298" s="3"/>
      <c r="J298" s="3"/>
      <c r="K298" s="3"/>
      <c r="L298" s="3"/>
    </row>
    <row r="299" spans="1:12" x14ac:dyDescent="0.2">
      <c r="A299" s="62"/>
      <c r="B299" s="7"/>
      <c r="C299" s="3"/>
      <c r="D299" s="3"/>
      <c r="E299" s="3"/>
      <c r="F299" s="3"/>
      <c r="G299" s="3"/>
      <c r="H299" s="3"/>
      <c r="I299" s="3"/>
      <c r="J299" s="3"/>
      <c r="K299" s="3"/>
      <c r="L299" s="3"/>
    </row>
    <row r="300" spans="1:12" x14ac:dyDescent="0.2">
      <c r="A300" s="62"/>
      <c r="B300" s="7" t="s">
        <v>180</v>
      </c>
      <c r="C300" s="3"/>
      <c r="D300" s="3"/>
      <c r="E300" s="3"/>
      <c r="F300" s="3"/>
      <c r="G300" s="3"/>
      <c r="H300" s="3" t="s">
        <v>181</v>
      </c>
      <c r="I300" s="3"/>
      <c r="J300" s="3"/>
      <c r="K300" s="3"/>
      <c r="L300" s="3"/>
    </row>
    <row r="301" spans="1:12" x14ac:dyDescent="0.2">
      <c r="A301" s="62"/>
      <c r="B301" s="7"/>
      <c r="C301" s="3"/>
      <c r="D301" s="3"/>
      <c r="E301" s="3"/>
      <c r="F301" s="3"/>
      <c r="G301" s="3"/>
      <c r="H301" s="3"/>
      <c r="I301" s="3"/>
      <c r="J301" s="3"/>
      <c r="K301" s="3"/>
      <c r="L301" s="3"/>
    </row>
    <row r="302" spans="1:12" x14ac:dyDescent="0.2">
      <c r="A302" s="62"/>
      <c r="B302" s="7"/>
      <c r="C302" s="3"/>
      <c r="D302" s="3"/>
      <c r="E302" s="3"/>
      <c r="F302" s="3"/>
      <c r="G302" s="3"/>
      <c r="H302" s="3"/>
      <c r="I302" s="3"/>
      <c r="J302" s="3"/>
      <c r="K302" s="3"/>
      <c r="L302" s="3"/>
    </row>
    <row r="303" spans="1:12" x14ac:dyDescent="0.2">
      <c r="A303" s="62"/>
      <c r="B303" s="7"/>
      <c r="C303" s="3"/>
      <c r="D303" s="3"/>
      <c r="E303" s="3"/>
      <c r="F303" s="3"/>
      <c r="G303" s="3"/>
      <c r="H303" s="3"/>
      <c r="I303" s="3"/>
      <c r="J303" s="3"/>
      <c r="K303" s="3"/>
      <c r="L303" s="3"/>
    </row>
    <row r="304" spans="1:12" x14ac:dyDescent="0.2">
      <c r="A304" s="62"/>
      <c r="B304" s="7"/>
      <c r="C304" s="3"/>
      <c r="D304" s="3"/>
      <c r="E304" s="3"/>
      <c r="F304" s="3"/>
      <c r="G304" s="3"/>
      <c r="H304" s="3" t="s">
        <v>182</v>
      </c>
      <c r="I304" s="3"/>
      <c r="J304" s="3"/>
      <c r="K304" s="3"/>
      <c r="L304" s="3"/>
    </row>
    <row r="305" spans="1:12" x14ac:dyDescent="0.2">
      <c r="A305" s="62"/>
      <c r="B305" s="7"/>
      <c r="C305" s="3"/>
      <c r="D305" s="3"/>
      <c r="E305" s="3"/>
      <c r="F305" s="3"/>
      <c r="G305" s="3"/>
      <c r="H305" s="3"/>
      <c r="I305" s="3"/>
      <c r="J305" s="3"/>
      <c r="K305" s="3"/>
      <c r="L305" s="3"/>
    </row>
    <row r="306" spans="1:12" x14ac:dyDescent="0.2">
      <c r="A306" s="62"/>
      <c r="B306" s="7"/>
      <c r="C306" s="3"/>
      <c r="D306" s="3"/>
      <c r="E306" s="3"/>
      <c r="F306" s="3"/>
      <c r="G306" s="3"/>
      <c r="H306" s="3"/>
      <c r="I306" s="3"/>
      <c r="J306" s="3"/>
      <c r="K306" s="3"/>
      <c r="L306" s="3"/>
    </row>
    <row r="307" spans="1:12" x14ac:dyDescent="0.2">
      <c r="A307" s="62"/>
      <c r="B307" s="7"/>
      <c r="C307" s="3"/>
      <c r="D307" s="3"/>
      <c r="E307" s="3"/>
      <c r="F307" s="3"/>
      <c r="G307" s="3"/>
      <c r="H307" s="3"/>
      <c r="I307" s="3"/>
      <c r="J307" s="3"/>
      <c r="K307" s="3"/>
      <c r="L307" s="3"/>
    </row>
    <row r="308" spans="1:12" x14ac:dyDescent="0.2">
      <c r="A308" s="62"/>
      <c r="B308" s="7"/>
      <c r="C308" s="3"/>
      <c r="D308" s="3"/>
      <c r="E308" s="3"/>
      <c r="F308" s="3"/>
      <c r="G308" s="3"/>
      <c r="H308" s="3"/>
      <c r="I308" s="3"/>
      <c r="J308" s="3"/>
      <c r="K308" s="3"/>
      <c r="L308" s="3"/>
    </row>
    <row r="309" spans="1:12" x14ac:dyDescent="0.2">
      <c r="A309" s="62"/>
      <c r="B309" s="7"/>
      <c r="C309" s="3"/>
      <c r="D309" s="3"/>
      <c r="E309" s="3"/>
      <c r="F309" s="3"/>
      <c r="G309" s="3"/>
      <c r="H309" s="3"/>
      <c r="I309" s="3"/>
      <c r="J309" s="3"/>
      <c r="K309" s="3"/>
      <c r="L309" s="3"/>
    </row>
    <row r="310" spans="1:12" x14ac:dyDescent="0.2">
      <c r="A310" s="62"/>
      <c r="B310" s="7"/>
      <c r="C310" s="3"/>
      <c r="D310" s="3"/>
      <c r="E310" s="3"/>
      <c r="F310" s="3"/>
      <c r="G310" s="3"/>
      <c r="H310" s="3"/>
      <c r="I310" s="3"/>
      <c r="J310" s="3"/>
      <c r="K310" s="3"/>
      <c r="L310" s="3"/>
    </row>
    <row r="311" spans="1:12" x14ac:dyDescent="0.2">
      <c r="A311" s="62"/>
      <c r="B311" s="7"/>
      <c r="C311" s="3"/>
      <c r="D311" s="3"/>
      <c r="E311" s="3"/>
      <c r="F311" s="3"/>
      <c r="G311" s="3"/>
      <c r="H311" s="3"/>
      <c r="I311" s="3"/>
      <c r="J311" s="3"/>
      <c r="K311" s="3"/>
      <c r="L311" s="3"/>
    </row>
    <row r="312" spans="1:12" x14ac:dyDescent="0.2">
      <c r="A312" s="62"/>
      <c r="B312" s="7"/>
      <c r="C312" s="3"/>
      <c r="D312" s="3"/>
      <c r="E312" s="3"/>
      <c r="F312" s="3"/>
      <c r="G312" s="3"/>
      <c r="H312" s="3"/>
      <c r="I312" s="3"/>
      <c r="J312" s="3"/>
      <c r="K312" s="3"/>
      <c r="L312" s="3"/>
    </row>
    <row r="313" spans="1:12" x14ac:dyDescent="0.2">
      <c r="A313" s="62"/>
      <c r="B313" s="7"/>
      <c r="C313" s="3"/>
      <c r="D313" s="3"/>
      <c r="E313" s="3"/>
      <c r="F313" s="3"/>
      <c r="G313" s="3"/>
      <c r="H313" s="3"/>
      <c r="I313" s="3"/>
      <c r="J313" s="3"/>
      <c r="K313" s="3"/>
      <c r="L313" s="3"/>
    </row>
    <row r="314" spans="1:12" x14ac:dyDescent="0.2">
      <c r="A314" s="62"/>
      <c r="B314" s="7"/>
      <c r="C314" s="3"/>
      <c r="D314" s="3"/>
      <c r="E314" s="3"/>
      <c r="F314" s="3"/>
      <c r="G314" s="3"/>
      <c r="H314" s="3"/>
      <c r="I314" s="3"/>
      <c r="J314" s="3"/>
      <c r="K314" s="3"/>
      <c r="L314" s="3"/>
    </row>
    <row r="315" spans="1:12" x14ac:dyDescent="0.2">
      <c r="A315" s="62"/>
      <c r="B315" s="7"/>
      <c r="C315" s="3"/>
      <c r="D315" s="3"/>
      <c r="E315" s="3"/>
      <c r="F315" s="3"/>
      <c r="G315" s="3"/>
      <c r="H315" s="3"/>
      <c r="I315" s="3"/>
      <c r="J315" s="3"/>
      <c r="K315" s="3"/>
      <c r="L315" s="3"/>
    </row>
    <row r="316" spans="1:12" x14ac:dyDescent="0.2">
      <c r="A316" s="62"/>
      <c r="B316" s="7"/>
      <c r="C316" s="3"/>
      <c r="D316" s="3"/>
      <c r="E316" s="3"/>
      <c r="F316" s="3"/>
      <c r="G316" s="3"/>
      <c r="H316" s="3"/>
      <c r="I316" s="3"/>
      <c r="J316" s="3"/>
      <c r="K316" s="3"/>
      <c r="L316" s="3"/>
    </row>
    <row r="317" spans="1:12" x14ac:dyDescent="0.2">
      <c r="A317" s="62"/>
      <c r="B317" s="7"/>
      <c r="C317" s="3"/>
      <c r="D317" s="3"/>
      <c r="E317" s="3"/>
      <c r="F317" s="3"/>
      <c r="G317" s="3"/>
      <c r="H317" s="3"/>
      <c r="I317" s="3"/>
      <c r="J317" s="3"/>
      <c r="K317" s="3"/>
      <c r="L317" s="3"/>
    </row>
    <row r="318" spans="1:12" x14ac:dyDescent="0.2">
      <c r="A318" s="62"/>
      <c r="B318" s="7"/>
      <c r="C318" s="3"/>
      <c r="D318" s="3"/>
      <c r="E318" s="3"/>
      <c r="F318" s="3"/>
      <c r="G318" s="3"/>
      <c r="H318" s="3"/>
      <c r="I318" s="3"/>
      <c r="J318" s="3"/>
      <c r="K318" s="3"/>
      <c r="L318" s="3"/>
    </row>
    <row r="319" spans="1:12" x14ac:dyDescent="0.2">
      <c r="A319" s="62"/>
      <c r="B319" s="7"/>
      <c r="C319" s="3"/>
      <c r="D319" s="3"/>
      <c r="E319" s="3"/>
      <c r="F319" s="3"/>
      <c r="G319" s="3"/>
      <c r="H319" s="3"/>
      <c r="I319" s="3"/>
      <c r="J319" s="3"/>
      <c r="K319" s="3"/>
      <c r="L319" s="3"/>
    </row>
    <row r="320" spans="1:12" x14ac:dyDescent="0.2">
      <c r="A320" s="62"/>
      <c r="B320" s="7"/>
      <c r="C320" s="3"/>
      <c r="D320" s="3"/>
      <c r="E320" s="3"/>
      <c r="F320" s="3"/>
      <c r="G320" s="3"/>
      <c r="H320" s="3"/>
      <c r="I320" s="3"/>
      <c r="J320" s="3"/>
      <c r="K320" s="3"/>
      <c r="L320" s="3"/>
    </row>
    <row r="321" spans="1:12" x14ac:dyDescent="0.2">
      <c r="A321" s="62"/>
      <c r="B321" s="7"/>
      <c r="C321" s="3"/>
      <c r="D321" s="3"/>
      <c r="E321" s="3"/>
      <c r="F321" s="3"/>
      <c r="G321" s="3"/>
      <c r="H321" s="3"/>
      <c r="I321" s="3"/>
      <c r="J321" s="3"/>
      <c r="K321" s="3"/>
      <c r="L321" s="3"/>
    </row>
    <row r="322" spans="1:12" x14ac:dyDescent="0.2">
      <c r="A322" s="62"/>
      <c r="B322" s="7"/>
      <c r="C322" s="3"/>
      <c r="D322" s="3"/>
      <c r="E322" s="3"/>
      <c r="F322" s="3"/>
      <c r="G322" s="3"/>
      <c r="H322" s="3"/>
      <c r="I322" s="3"/>
      <c r="J322" s="3"/>
      <c r="K322" s="3"/>
      <c r="L322" s="3"/>
    </row>
    <row r="323" spans="1:12" x14ac:dyDescent="0.2">
      <c r="A323" s="62"/>
      <c r="B323" s="7"/>
      <c r="C323" s="3"/>
      <c r="D323" s="3"/>
      <c r="E323" s="3"/>
      <c r="F323" s="3"/>
      <c r="G323" s="3"/>
      <c r="H323" s="3"/>
      <c r="I323" s="3"/>
      <c r="J323" s="3"/>
      <c r="K323" s="3"/>
      <c r="L323" s="3"/>
    </row>
    <row r="324" spans="1:12" x14ac:dyDescent="0.2">
      <c r="A324" s="62"/>
      <c r="B324" s="7"/>
      <c r="C324" s="3"/>
      <c r="D324" s="3"/>
      <c r="E324" s="3"/>
      <c r="F324" s="3"/>
      <c r="G324" s="3"/>
      <c r="H324" s="3"/>
      <c r="I324" s="3"/>
      <c r="J324" s="3"/>
      <c r="K324" s="3"/>
      <c r="L324" s="3"/>
    </row>
    <row r="325" spans="1:12" x14ac:dyDescent="0.2">
      <c r="A325" s="62"/>
      <c r="B325" s="7"/>
      <c r="C325" s="3"/>
      <c r="D325" s="3"/>
      <c r="E325" s="3"/>
      <c r="F325" s="3"/>
      <c r="G325" s="3"/>
      <c r="H325" s="3"/>
      <c r="I325" s="3"/>
      <c r="J325" s="3"/>
      <c r="K325" s="3"/>
      <c r="L325" s="3"/>
    </row>
    <row r="326" spans="1:12" x14ac:dyDescent="0.2">
      <c r="A326" s="62"/>
      <c r="B326" s="7"/>
      <c r="C326" s="3"/>
      <c r="D326" s="3"/>
      <c r="E326" s="3"/>
      <c r="F326" s="3"/>
      <c r="G326" s="3"/>
      <c r="H326" s="3"/>
      <c r="I326" s="3"/>
      <c r="J326" s="3"/>
      <c r="K326" s="3"/>
      <c r="L326" s="3"/>
    </row>
    <row r="327" spans="1:12" x14ac:dyDescent="0.2">
      <c r="A327" s="62"/>
      <c r="B327" s="7"/>
      <c r="C327" s="3"/>
      <c r="D327" s="3"/>
      <c r="E327" s="3"/>
      <c r="F327" s="3"/>
      <c r="G327" s="3"/>
      <c r="H327" s="3"/>
      <c r="I327" s="3"/>
      <c r="J327" s="3"/>
      <c r="K327" s="3"/>
      <c r="L327" s="3"/>
    </row>
    <row r="328" spans="1:12" x14ac:dyDescent="0.2">
      <c r="A328" s="62"/>
      <c r="B328" s="7"/>
      <c r="C328" s="3"/>
      <c r="D328" s="3"/>
      <c r="E328" s="3"/>
      <c r="F328" s="3"/>
      <c r="G328" s="3"/>
      <c r="H328" s="3"/>
      <c r="I328" s="3"/>
      <c r="J328" s="3"/>
      <c r="K328" s="3"/>
      <c r="L328" s="3"/>
    </row>
    <row r="329" spans="1:12" x14ac:dyDescent="0.2">
      <c r="A329" s="62"/>
      <c r="B329" s="7"/>
      <c r="C329" s="3"/>
      <c r="D329" s="3"/>
      <c r="E329" s="3"/>
      <c r="F329" s="3"/>
      <c r="G329" s="3"/>
      <c r="H329" s="3"/>
      <c r="I329" s="3"/>
      <c r="J329" s="3"/>
      <c r="K329" s="3"/>
      <c r="L329" s="3"/>
    </row>
    <row r="330" spans="1:12" x14ac:dyDescent="0.2">
      <c r="A330" s="62"/>
      <c r="B330" s="7"/>
      <c r="C330" s="3"/>
      <c r="D330" s="3"/>
      <c r="E330" s="3"/>
      <c r="F330" s="3"/>
      <c r="G330" s="3"/>
      <c r="H330" s="3"/>
      <c r="I330" s="3"/>
      <c r="J330" s="3"/>
      <c r="K330" s="3"/>
      <c r="L330" s="3"/>
    </row>
    <row r="331" spans="1:12" x14ac:dyDescent="0.2">
      <c r="A331" s="62"/>
      <c r="B331" s="7"/>
      <c r="C331" s="3"/>
      <c r="D331" s="3"/>
      <c r="E331" s="3"/>
      <c r="F331" s="3"/>
      <c r="G331" s="3"/>
      <c r="H331" s="3"/>
      <c r="I331" s="3"/>
      <c r="J331" s="3"/>
      <c r="K331" s="3"/>
      <c r="L331" s="3"/>
    </row>
    <row r="332" spans="1:12" x14ac:dyDescent="0.2">
      <c r="A332" s="62"/>
      <c r="B332" s="7"/>
      <c r="C332" s="3"/>
      <c r="D332" s="3"/>
      <c r="E332" s="3"/>
      <c r="F332" s="3"/>
      <c r="G332" s="3"/>
      <c r="H332" s="3"/>
      <c r="I332" s="3"/>
      <c r="J332" s="3"/>
      <c r="K332" s="3"/>
      <c r="L332" s="3"/>
    </row>
    <row r="333" spans="1:12" x14ac:dyDescent="0.2">
      <c r="A333" s="62"/>
      <c r="B333" s="7"/>
      <c r="C333" s="3"/>
      <c r="D333" s="3"/>
      <c r="E333" s="3"/>
      <c r="F333" s="3"/>
      <c r="G333" s="3"/>
      <c r="H333" s="3"/>
      <c r="I333" s="3"/>
      <c r="J333" s="3"/>
      <c r="K333" s="3"/>
      <c r="L333" s="3"/>
    </row>
    <row r="334" spans="1:12" x14ac:dyDescent="0.2">
      <c r="A334" s="62"/>
      <c r="B334" s="7"/>
      <c r="C334" s="3"/>
      <c r="D334" s="3"/>
      <c r="E334" s="3"/>
      <c r="F334" s="3"/>
      <c r="G334" s="3"/>
      <c r="H334" s="3"/>
      <c r="I334" s="3"/>
      <c r="J334" s="3"/>
      <c r="K334" s="3"/>
      <c r="L334" s="3"/>
    </row>
    <row r="335" spans="1:12" x14ac:dyDescent="0.2">
      <c r="A335" s="62"/>
      <c r="B335" s="7"/>
      <c r="C335" s="3"/>
      <c r="D335" s="3"/>
      <c r="E335" s="3"/>
      <c r="F335" s="3"/>
      <c r="G335" s="3"/>
      <c r="H335" s="3"/>
      <c r="I335" s="3"/>
      <c r="J335" s="3"/>
      <c r="K335" s="3"/>
      <c r="L335" s="3"/>
    </row>
    <row r="336" spans="1:12" x14ac:dyDescent="0.2">
      <c r="A336" s="62"/>
      <c r="B336" s="7"/>
      <c r="C336" s="3"/>
      <c r="D336" s="3"/>
      <c r="E336" s="3"/>
      <c r="F336" s="3"/>
      <c r="G336" s="3"/>
      <c r="H336" s="3"/>
      <c r="I336" s="3"/>
      <c r="J336" s="3"/>
      <c r="K336" s="3"/>
      <c r="L336" s="3"/>
    </row>
    <row r="337" spans="1:12" x14ac:dyDescent="0.2">
      <c r="A337" s="62"/>
      <c r="B337" s="7"/>
      <c r="C337" s="3"/>
      <c r="D337" s="3"/>
      <c r="E337" s="3"/>
      <c r="F337" s="3"/>
      <c r="G337" s="3"/>
      <c r="H337" s="3"/>
      <c r="I337" s="3"/>
      <c r="J337" s="3"/>
      <c r="K337" s="3"/>
      <c r="L337" s="3"/>
    </row>
    <row r="338" spans="1:12" x14ac:dyDescent="0.2">
      <c r="A338" s="62"/>
      <c r="B338" s="7"/>
      <c r="C338" s="3"/>
      <c r="D338" s="3"/>
      <c r="E338" s="3"/>
      <c r="F338" s="3"/>
      <c r="G338" s="3"/>
      <c r="H338" s="3"/>
      <c r="I338" s="3"/>
      <c r="J338" s="3"/>
      <c r="K338" s="3"/>
      <c r="L338" s="3"/>
    </row>
    <row r="339" spans="1:12" x14ac:dyDescent="0.2">
      <c r="A339" s="62"/>
      <c r="B339" s="7"/>
      <c r="C339" s="3"/>
      <c r="D339" s="3"/>
      <c r="E339" s="3"/>
      <c r="F339" s="3"/>
      <c r="G339" s="3"/>
      <c r="H339" s="3"/>
      <c r="I339" s="3"/>
      <c r="J339" s="3"/>
      <c r="K339" s="3"/>
      <c r="L339" s="3"/>
    </row>
    <row r="340" spans="1:12" x14ac:dyDescent="0.2">
      <c r="A340" s="62"/>
      <c r="B340" s="7"/>
      <c r="C340" s="3"/>
      <c r="D340" s="3"/>
      <c r="E340" s="3"/>
      <c r="F340" s="3"/>
      <c r="G340" s="3"/>
      <c r="H340" s="3"/>
      <c r="I340" s="3"/>
      <c r="J340" s="3"/>
      <c r="K340" s="3"/>
      <c r="L340" s="3"/>
    </row>
    <row r="341" spans="1:12" x14ac:dyDescent="0.2">
      <c r="A341" s="62"/>
      <c r="B341" s="7"/>
      <c r="C341" s="3"/>
      <c r="D341" s="3"/>
      <c r="E341" s="3"/>
      <c r="F341" s="3"/>
      <c r="G341" s="3"/>
      <c r="H341" s="3"/>
      <c r="I341" s="3"/>
      <c r="J341" s="3"/>
      <c r="K341" s="3"/>
      <c r="L341" s="3"/>
    </row>
    <row r="342" spans="1:12" x14ac:dyDescent="0.2">
      <c r="A342" s="62"/>
      <c r="B342" s="7"/>
      <c r="C342" s="3"/>
      <c r="D342" s="3"/>
      <c r="E342" s="3"/>
      <c r="F342" s="3"/>
      <c r="G342" s="3"/>
      <c r="H342" s="3"/>
      <c r="I342" s="3"/>
      <c r="J342" s="3"/>
      <c r="K342" s="3"/>
      <c r="L342" s="3"/>
    </row>
    <row r="343" spans="1:12" x14ac:dyDescent="0.2">
      <c r="A343" s="62"/>
      <c r="B343" s="7"/>
      <c r="C343" s="3"/>
      <c r="D343" s="3"/>
      <c r="E343" s="3"/>
      <c r="F343" s="3"/>
      <c r="G343" s="3"/>
      <c r="H343" s="3"/>
      <c r="I343" s="3"/>
      <c r="J343" s="3"/>
      <c r="K343" s="3"/>
      <c r="L343" s="3"/>
    </row>
    <row r="344" spans="1:12" x14ac:dyDescent="0.2">
      <c r="A344" s="62"/>
      <c r="B344" s="7"/>
      <c r="C344" s="3"/>
      <c r="D344" s="3"/>
      <c r="E344" s="3"/>
      <c r="F344" s="3"/>
      <c r="G344" s="3"/>
      <c r="H344" s="3"/>
      <c r="I344" s="3"/>
      <c r="J344" s="3"/>
      <c r="K344" s="3"/>
      <c r="L344" s="3"/>
    </row>
    <row r="345" spans="1:12" x14ac:dyDescent="0.2">
      <c r="A345" s="62"/>
      <c r="B345" s="7"/>
      <c r="C345" s="3"/>
      <c r="D345" s="3"/>
      <c r="E345" s="3"/>
      <c r="F345" s="3"/>
      <c r="G345" s="3"/>
      <c r="H345" s="3"/>
      <c r="I345" s="3"/>
      <c r="J345" s="3"/>
      <c r="K345" s="3"/>
      <c r="L345" s="3"/>
    </row>
    <row r="346" spans="1:12" x14ac:dyDescent="0.2">
      <c r="A346" s="62"/>
      <c r="B346" s="7"/>
      <c r="C346" s="3"/>
      <c r="D346" s="3"/>
      <c r="E346" s="3"/>
      <c r="F346" s="3"/>
      <c r="G346" s="3"/>
      <c r="H346" s="3"/>
      <c r="I346" s="3"/>
      <c r="J346" s="3"/>
      <c r="K346" s="3"/>
      <c r="L346" s="3"/>
    </row>
    <row r="347" spans="1:12" x14ac:dyDescent="0.2">
      <c r="A347" s="62"/>
      <c r="B347" s="7"/>
      <c r="C347" s="3"/>
      <c r="D347" s="3"/>
      <c r="E347" s="3"/>
      <c r="F347" s="3"/>
      <c r="G347" s="3"/>
      <c r="H347" s="3"/>
      <c r="I347" s="3"/>
      <c r="J347" s="3"/>
      <c r="K347" s="3"/>
      <c r="L347" s="3"/>
    </row>
    <row r="348" spans="1:12" x14ac:dyDescent="0.2">
      <c r="A348" s="62"/>
      <c r="B348" s="7"/>
      <c r="C348" s="3"/>
      <c r="D348" s="3"/>
      <c r="E348" s="3"/>
      <c r="F348" s="3"/>
      <c r="G348" s="3"/>
      <c r="H348" s="3"/>
      <c r="I348" s="3"/>
      <c r="J348" s="3"/>
      <c r="K348" s="3"/>
      <c r="L348" s="3"/>
    </row>
    <row r="349" spans="1:12" x14ac:dyDescent="0.2">
      <c r="A349" s="62"/>
      <c r="B349" s="7"/>
      <c r="C349" s="3"/>
      <c r="D349" s="3"/>
      <c r="E349" s="3"/>
      <c r="F349" s="3"/>
      <c r="G349" s="3"/>
      <c r="H349" s="3"/>
      <c r="I349" s="3"/>
      <c r="J349" s="3"/>
      <c r="K349" s="3"/>
      <c r="L349" s="3"/>
    </row>
    <row r="350" spans="1:12" x14ac:dyDescent="0.2">
      <c r="A350" s="62"/>
      <c r="B350" s="7"/>
      <c r="C350" s="3"/>
      <c r="D350" s="3"/>
      <c r="E350" s="3"/>
      <c r="F350" s="3"/>
      <c r="G350" s="3"/>
      <c r="H350" s="3"/>
      <c r="I350" s="3"/>
      <c r="J350" s="3"/>
      <c r="K350" s="3"/>
      <c r="L350" s="3"/>
    </row>
    <row r="351" spans="1:12" x14ac:dyDescent="0.2">
      <c r="A351" s="62"/>
      <c r="B351" s="7"/>
      <c r="C351" s="3"/>
      <c r="D351" s="3"/>
      <c r="E351" s="3"/>
      <c r="F351" s="3"/>
      <c r="G351" s="3"/>
      <c r="H351" s="3"/>
      <c r="I351" s="3"/>
      <c r="J351" s="3"/>
      <c r="K351" s="3"/>
      <c r="L351" s="3"/>
    </row>
    <row r="352" spans="1:12" x14ac:dyDescent="0.2">
      <c r="A352" s="62"/>
      <c r="B352" s="7"/>
      <c r="C352" s="3"/>
      <c r="D352" s="3"/>
      <c r="E352" s="3"/>
      <c r="F352" s="3"/>
      <c r="G352" s="3"/>
      <c r="H352" s="3"/>
      <c r="I352" s="3"/>
      <c r="J352" s="3"/>
      <c r="K352" s="3"/>
      <c r="L352" s="3"/>
    </row>
    <row r="353" spans="1:12" x14ac:dyDescent="0.2">
      <c r="A353" s="62"/>
      <c r="B353" s="7"/>
      <c r="C353" s="3"/>
      <c r="D353" s="3"/>
      <c r="E353" s="3"/>
      <c r="F353" s="3"/>
      <c r="G353" s="3"/>
      <c r="H353" s="3"/>
      <c r="I353" s="3"/>
      <c r="J353" s="3"/>
      <c r="K353" s="3"/>
      <c r="L353" s="3"/>
    </row>
    <row r="354" spans="1:12" x14ac:dyDescent="0.2">
      <c r="A354" s="62"/>
      <c r="B354" s="7"/>
      <c r="C354" s="3"/>
      <c r="D354" s="3"/>
      <c r="E354" s="3"/>
      <c r="F354" s="3"/>
      <c r="G354" s="3"/>
      <c r="H354" s="3"/>
      <c r="I354" s="3"/>
      <c r="J354" s="3"/>
      <c r="K354" s="3"/>
      <c r="L354" s="3"/>
    </row>
    <row r="355" spans="1:12" x14ac:dyDescent="0.2">
      <c r="A355" s="62"/>
      <c r="B355" s="7"/>
      <c r="C355" s="3"/>
      <c r="D355" s="3"/>
      <c r="E355" s="3"/>
      <c r="F355" s="3"/>
      <c r="G355" s="3"/>
      <c r="H355" s="3"/>
      <c r="I355" s="3"/>
      <c r="J355" s="3"/>
      <c r="K355" s="3"/>
      <c r="L355" s="3"/>
    </row>
    <row r="356" spans="1:12" x14ac:dyDescent="0.2">
      <c r="A356" s="62"/>
      <c r="B356" s="7"/>
      <c r="C356" s="3"/>
      <c r="D356" s="3"/>
      <c r="E356" s="3"/>
      <c r="F356" s="3"/>
      <c r="G356" s="3"/>
      <c r="H356" s="3"/>
      <c r="I356" s="3"/>
      <c r="J356" s="3"/>
      <c r="K356" s="3"/>
      <c r="L356" s="3"/>
    </row>
    <row r="357" spans="1:12" x14ac:dyDescent="0.2">
      <c r="A357" s="62"/>
      <c r="B357" s="7"/>
      <c r="C357" s="3"/>
      <c r="D357" s="3"/>
      <c r="E357" s="3"/>
      <c r="F357" s="3"/>
      <c r="G357" s="3"/>
      <c r="H357" s="3"/>
      <c r="I357" s="3"/>
      <c r="J357" s="3"/>
      <c r="K357" s="3"/>
      <c r="L357" s="3"/>
    </row>
    <row r="358" spans="1:12" x14ac:dyDescent="0.2">
      <c r="A358" s="62"/>
      <c r="B358" s="7"/>
      <c r="C358" s="3"/>
      <c r="D358" s="3"/>
      <c r="E358" s="3"/>
      <c r="F358" s="3"/>
      <c r="G358" s="3"/>
      <c r="H358" s="3"/>
      <c r="I358" s="3"/>
      <c r="J358" s="3"/>
      <c r="K358" s="3"/>
      <c r="L358" s="3"/>
    </row>
    <row r="359" spans="1:12" x14ac:dyDescent="0.2">
      <c r="A359" s="62"/>
      <c r="B359" s="7"/>
      <c r="C359" s="3"/>
      <c r="D359" s="3"/>
      <c r="E359" s="3"/>
      <c r="F359" s="3"/>
      <c r="G359" s="3"/>
      <c r="H359" s="3"/>
      <c r="I359" s="3"/>
      <c r="J359" s="3"/>
      <c r="K359" s="3"/>
      <c r="L359" s="3"/>
    </row>
    <row r="360" spans="1:12" x14ac:dyDescent="0.2">
      <c r="A360" s="62"/>
      <c r="B360" s="7"/>
      <c r="C360" s="3"/>
      <c r="D360" s="3"/>
      <c r="E360" s="3"/>
      <c r="F360" s="3"/>
      <c r="G360" s="3"/>
      <c r="H360" s="3"/>
      <c r="I360" s="3"/>
      <c r="J360" s="3"/>
      <c r="K360" s="3"/>
      <c r="L360" s="3"/>
    </row>
    <row r="361" spans="1:12" x14ac:dyDescent="0.2">
      <c r="A361" s="62"/>
      <c r="B361" s="7"/>
      <c r="C361" s="3"/>
      <c r="D361" s="3"/>
      <c r="E361" s="3"/>
      <c r="F361" s="3"/>
      <c r="G361" s="3"/>
      <c r="H361" s="3"/>
      <c r="I361" s="3"/>
      <c r="J361" s="3"/>
      <c r="K361" s="3"/>
      <c r="L361" s="3"/>
    </row>
    <row r="362" spans="1:12" x14ac:dyDescent="0.2">
      <c r="A362" s="62"/>
      <c r="B362" s="7"/>
      <c r="C362" s="3"/>
      <c r="D362" s="3"/>
      <c r="E362" s="3"/>
      <c r="F362" s="3"/>
      <c r="G362" s="3"/>
      <c r="H362" s="3"/>
      <c r="I362" s="3"/>
      <c r="J362" s="3"/>
      <c r="K362" s="3"/>
      <c r="L362" s="3"/>
    </row>
    <row r="363" spans="1:12" x14ac:dyDescent="0.2">
      <c r="A363" s="62"/>
      <c r="B363" s="7"/>
      <c r="C363" s="3"/>
      <c r="D363" s="3"/>
      <c r="E363" s="3"/>
      <c r="F363" s="3"/>
      <c r="G363" s="3"/>
      <c r="H363" s="3"/>
      <c r="I363" s="3"/>
      <c r="J363" s="3"/>
      <c r="K363" s="3"/>
      <c r="L363" s="3"/>
    </row>
    <row r="364" spans="1:12" x14ac:dyDescent="0.2">
      <c r="A364" s="62"/>
      <c r="B364" s="7"/>
      <c r="C364" s="3"/>
      <c r="D364" s="3"/>
      <c r="E364" s="3"/>
      <c r="F364" s="3"/>
      <c r="G364" s="3"/>
      <c r="H364" s="3"/>
      <c r="I364" s="3"/>
      <c r="J364" s="3"/>
      <c r="K364" s="3"/>
      <c r="L364" s="3"/>
    </row>
    <row r="365" spans="1:12" x14ac:dyDescent="0.2">
      <c r="A365" s="62"/>
      <c r="B365" s="7"/>
      <c r="C365" s="3"/>
      <c r="D365" s="3"/>
      <c r="E365" s="3"/>
      <c r="F365" s="3"/>
      <c r="G365" s="3"/>
      <c r="H365" s="3"/>
      <c r="I365" s="3"/>
      <c r="J365" s="3"/>
      <c r="K365" s="3"/>
      <c r="L365" s="3"/>
    </row>
    <row r="366" spans="1:12" x14ac:dyDescent="0.2">
      <c r="A366" s="62"/>
      <c r="B366" s="7"/>
      <c r="C366" s="3"/>
      <c r="D366" s="3"/>
      <c r="E366" s="3"/>
      <c r="F366" s="3"/>
      <c r="G366" s="3"/>
      <c r="H366" s="3"/>
      <c r="I366" s="3"/>
      <c r="J366" s="3"/>
      <c r="K366" s="3"/>
      <c r="L366" s="3"/>
    </row>
    <row r="367" spans="1:12" x14ac:dyDescent="0.2">
      <c r="A367" s="62"/>
      <c r="B367" s="7"/>
      <c r="C367" s="3"/>
      <c r="D367" s="3"/>
      <c r="E367" s="3"/>
      <c r="F367" s="3"/>
      <c r="G367" s="3"/>
      <c r="H367" s="3"/>
      <c r="I367" s="3"/>
      <c r="J367" s="3"/>
      <c r="K367" s="3"/>
      <c r="L367" s="3"/>
    </row>
    <row r="368" spans="1:12" x14ac:dyDescent="0.2">
      <c r="A368" s="62"/>
      <c r="B368" s="7"/>
      <c r="C368" s="3"/>
      <c r="D368" s="3"/>
      <c r="E368" s="3"/>
      <c r="F368" s="3"/>
      <c r="G368" s="3"/>
      <c r="H368" s="3"/>
      <c r="I368" s="3"/>
      <c r="J368" s="3"/>
      <c r="K368" s="3"/>
      <c r="L368" s="3"/>
    </row>
    <row r="369" spans="1:12" x14ac:dyDescent="0.2">
      <c r="A369" s="62"/>
      <c r="B369" s="7"/>
      <c r="C369" s="3"/>
      <c r="D369" s="3"/>
      <c r="E369" s="3"/>
      <c r="F369" s="3"/>
      <c r="G369" s="3"/>
      <c r="H369" s="3"/>
      <c r="I369" s="3"/>
      <c r="J369" s="3"/>
      <c r="K369" s="3"/>
      <c r="L369" s="3"/>
    </row>
    <row r="370" spans="1:12" x14ac:dyDescent="0.2">
      <c r="A370" s="62"/>
      <c r="B370" s="7"/>
      <c r="C370" s="3"/>
      <c r="D370" s="3"/>
      <c r="E370" s="3"/>
      <c r="F370" s="3"/>
      <c r="G370" s="3"/>
      <c r="H370" s="3"/>
      <c r="I370" s="3"/>
      <c r="J370" s="3"/>
      <c r="K370" s="3"/>
      <c r="L370" s="3"/>
    </row>
    <row r="371" spans="1:12" x14ac:dyDescent="0.2">
      <c r="A371" s="62"/>
      <c r="B371" s="7"/>
      <c r="C371" s="3"/>
      <c r="D371" s="3"/>
      <c r="E371" s="3"/>
      <c r="F371" s="3"/>
      <c r="G371" s="3"/>
      <c r="H371" s="3"/>
      <c r="I371" s="3"/>
      <c r="J371" s="3"/>
      <c r="K371" s="3"/>
      <c r="L371" s="3"/>
    </row>
    <row r="372" spans="1:12" x14ac:dyDescent="0.2">
      <c r="A372" s="62"/>
      <c r="B372" s="7"/>
      <c r="C372" s="3"/>
      <c r="D372" s="3"/>
      <c r="E372" s="3"/>
      <c r="F372" s="3"/>
      <c r="G372" s="3"/>
      <c r="H372" s="3"/>
      <c r="I372" s="3"/>
      <c r="J372" s="3"/>
      <c r="K372" s="3"/>
      <c r="L372" s="3"/>
    </row>
    <row r="373" spans="1:12" x14ac:dyDescent="0.2">
      <c r="A373" s="62"/>
      <c r="B373" s="7"/>
      <c r="C373" s="3"/>
      <c r="D373" s="3"/>
      <c r="E373" s="3"/>
      <c r="F373" s="3"/>
      <c r="G373" s="3"/>
      <c r="H373" s="3"/>
      <c r="I373" s="3"/>
      <c r="J373" s="3"/>
      <c r="K373" s="3"/>
      <c r="L373" s="3"/>
    </row>
    <row r="374" spans="1:12" x14ac:dyDescent="0.2">
      <c r="A374" s="62"/>
      <c r="B374" s="7"/>
      <c r="C374" s="3"/>
      <c r="D374" s="3"/>
      <c r="E374" s="3"/>
      <c r="F374" s="3"/>
      <c r="G374" s="3"/>
      <c r="H374" s="3"/>
      <c r="I374" s="3"/>
      <c r="J374" s="3"/>
      <c r="K374" s="3"/>
      <c r="L374" s="3"/>
    </row>
    <row r="375" spans="1:12" x14ac:dyDescent="0.2">
      <c r="A375" s="62"/>
      <c r="B375" s="7"/>
      <c r="C375" s="3"/>
      <c r="D375" s="3"/>
      <c r="E375" s="3"/>
      <c r="F375" s="3"/>
      <c r="G375" s="3"/>
      <c r="H375" s="3"/>
      <c r="I375" s="3"/>
      <c r="J375" s="3"/>
      <c r="K375" s="3"/>
      <c r="L375" s="3"/>
    </row>
    <row r="376" spans="1:12" x14ac:dyDescent="0.2">
      <c r="A376" s="62"/>
      <c r="B376" s="7"/>
      <c r="C376" s="3"/>
      <c r="D376" s="3"/>
      <c r="E376" s="3"/>
      <c r="F376" s="3"/>
      <c r="G376" s="3"/>
      <c r="H376" s="3"/>
      <c r="I376" s="3"/>
      <c r="J376" s="3"/>
      <c r="K376" s="3"/>
      <c r="L376" s="3"/>
    </row>
    <row r="377" spans="1:12" x14ac:dyDescent="0.2">
      <c r="A377" s="62"/>
      <c r="B377" s="7"/>
      <c r="C377" s="3"/>
      <c r="D377" s="3"/>
      <c r="E377" s="3"/>
      <c r="F377" s="3"/>
      <c r="G377" s="3"/>
      <c r="H377" s="3"/>
      <c r="I377" s="3"/>
      <c r="J377" s="3"/>
      <c r="K377" s="3"/>
      <c r="L377" s="3"/>
    </row>
    <row r="378" spans="1:12" x14ac:dyDescent="0.2">
      <c r="A378" s="62"/>
      <c r="B378" s="7"/>
      <c r="C378" s="3"/>
      <c r="D378" s="3"/>
      <c r="E378" s="3"/>
      <c r="F378" s="3"/>
      <c r="G378" s="3"/>
      <c r="H378" s="3"/>
      <c r="I378" s="3"/>
      <c r="J378" s="3"/>
      <c r="K378" s="3"/>
      <c r="L378" s="3"/>
    </row>
    <row r="379" spans="1:12" x14ac:dyDescent="0.2">
      <c r="A379" s="62"/>
      <c r="B379" s="7"/>
      <c r="C379" s="3"/>
      <c r="D379" s="3"/>
      <c r="E379" s="3"/>
      <c r="F379" s="3"/>
      <c r="G379" s="3"/>
      <c r="H379" s="3"/>
      <c r="I379" s="3"/>
      <c r="J379" s="3"/>
      <c r="K379" s="3"/>
      <c r="L379" s="3"/>
    </row>
    <row r="380" spans="1:12" x14ac:dyDescent="0.2">
      <c r="A380" s="62"/>
      <c r="B380" s="7"/>
      <c r="C380" s="3"/>
      <c r="D380" s="3"/>
      <c r="E380" s="3"/>
      <c r="F380" s="3"/>
      <c r="G380" s="3"/>
      <c r="H380" s="3"/>
      <c r="I380" s="3"/>
      <c r="J380" s="3"/>
      <c r="K380" s="3"/>
      <c r="L380" s="3"/>
    </row>
    <row r="381" spans="1:12" x14ac:dyDescent="0.2">
      <c r="A381" s="62"/>
      <c r="B381" s="7"/>
      <c r="C381" s="3"/>
      <c r="D381" s="3"/>
      <c r="E381" s="3"/>
      <c r="F381" s="3"/>
      <c r="G381" s="3"/>
      <c r="H381" s="3"/>
      <c r="I381" s="3"/>
      <c r="J381" s="3"/>
      <c r="K381" s="3"/>
      <c r="L381" s="3"/>
    </row>
    <row r="382" spans="1:12" x14ac:dyDescent="0.2">
      <c r="A382" s="62"/>
      <c r="B382" s="7"/>
      <c r="C382" s="3"/>
      <c r="D382" s="3"/>
      <c r="E382" s="3"/>
      <c r="F382" s="3"/>
      <c r="G382" s="3"/>
      <c r="H382" s="3"/>
      <c r="I382" s="3"/>
      <c r="J382" s="3"/>
      <c r="K382" s="3"/>
      <c r="L382" s="3"/>
    </row>
    <row r="383" spans="1:12" x14ac:dyDescent="0.2">
      <c r="A383" s="62"/>
      <c r="B383" s="7"/>
      <c r="C383" s="3"/>
      <c r="D383" s="3"/>
      <c r="E383" s="3"/>
      <c r="F383" s="3"/>
      <c r="G383" s="3"/>
      <c r="H383" s="3"/>
      <c r="I383" s="3"/>
      <c r="J383" s="3"/>
      <c r="K383" s="3"/>
      <c r="L383" s="3"/>
    </row>
    <row r="384" spans="1:12" x14ac:dyDescent="0.2">
      <c r="A384" s="62"/>
      <c r="B384" s="7"/>
      <c r="C384" s="3"/>
      <c r="D384" s="3"/>
      <c r="E384" s="3"/>
      <c r="F384" s="3"/>
      <c r="G384" s="3"/>
      <c r="H384" s="3"/>
      <c r="I384" s="3"/>
      <c r="J384" s="3"/>
      <c r="K384" s="3"/>
      <c r="L384" s="3"/>
    </row>
    <row r="385" spans="1:12" x14ac:dyDescent="0.2">
      <c r="A385" s="62"/>
      <c r="B385" s="7"/>
      <c r="C385" s="3"/>
      <c r="D385" s="3"/>
      <c r="E385" s="3"/>
      <c r="F385" s="3"/>
      <c r="G385" s="3"/>
      <c r="H385" s="3"/>
      <c r="I385" s="3"/>
      <c r="J385" s="3"/>
      <c r="K385" s="3"/>
      <c r="L385" s="3"/>
    </row>
    <row r="386" spans="1:12" x14ac:dyDescent="0.2">
      <c r="A386" s="62"/>
      <c r="B386" s="7"/>
      <c r="C386" s="3"/>
      <c r="D386" s="3"/>
      <c r="E386" s="3"/>
      <c r="F386" s="3"/>
      <c r="G386" s="3"/>
      <c r="H386" s="3"/>
      <c r="I386" s="3"/>
      <c r="J386" s="3"/>
      <c r="K386" s="3"/>
      <c r="L386" s="3"/>
    </row>
    <row r="387" spans="1:12" x14ac:dyDescent="0.2">
      <c r="A387" s="62"/>
      <c r="B387" s="7"/>
      <c r="C387" s="3"/>
      <c r="D387" s="3"/>
      <c r="E387" s="3"/>
      <c r="F387" s="3"/>
      <c r="G387" s="3"/>
      <c r="H387" s="3"/>
      <c r="I387" s="3"/>
      <c r="J387" s="3"/>
      <c r="K387" s="3"/>
      <c r="L387" s="3"/>
    </row>
    <row r="388" spans="1:12" x14ac:dyDescent="0.2">
      <c r="A388" s="62"/>
      <c r="B388" s="7"/>
      <c r="C388" s="3"/>
      <c r="D388" s="3"/>
      <c r="E388" s="3"/>
      <c r="F388" s="3"/>
      <c r="G388" s="3"/>
      <c r="H388" s="3"/>
      <c r="I388" s="3"/>
      <c r="J388" s="3"/>
      <c r="K388" s="3"/>
      <c r="L388" s="3"/>
    </row>
    <row r="389" spans="1:12" x14ac:dyDescent="0.2">
      <c r="A389" s="62"/>
      <c r="B389" s="7"/>
      <c r="C389" s="3"/>
      <c r="D389" s="3"/>
      <c r="E389" s="3"/>
      <c r="F389" s="3"/>
      <c r="G389" s="3"/>
      <c r="H389" s="3"/>
      <c r="I389" s="3"/>
      <c r="J389" s="3"/>
      <c r="K389" s="3"/>
      <c r="L389" s="3"/>
    </row>
    <row r="390" spans="1:12" x14ac:dyDescent="0.2">
      <c r="A390" s="62"/>
      <c r="B390" s="7"/>
      <c r="C390" s="3"/>
      <c r="D390" s="3"/>
      <c r="E390" s="3"/>
      <c r="F390" s="3"/>
      <c r="G390" s="3"/>
      <c r="H390" s="3"/>
      <c r="I390" s="3"/>
      <c r="J390" s="3"/>
      <c r="K390" s="3"/>
      <c r="L390" s="3"/>
    </row>
    <row r="391" spans="1:12" x14ac:dyDescent="0.2">
      <c r="A391" s="62"/>
      <c r="B391" s="7"/>
      <c r="C391" s="3"/>
      <c r="D391" s="3"/>
      <c r="E391" s="3"/>
      <c r="F391" s="3"/>
      <c r="G391" s="3"/>
      <c r="H391" s="3"/>
      <c r="I391" s="3"/>
      <c r="J391" s="3"/>
      <c r="K391" s="3"/>
      <c r="L391" s="3"/>
    </row>
    <row r="392" spans="1:12" x14ac:dyDescent="0.2">
      <c r="A392" s="62"/>
      <c r="B392" s="7"/>
      <c r="C392" s="3"/>
      <c r="D392" s="3"/>
      <c r="E392" s="3"/>
      <c r="F392" s="3"/>
      <c r="G392" s="3"/>
      <c r="H392" s="3"/>
      <c r="I392" s="3"/>
      <c r="J392" s="3"/>
      <c r="K392" s="3"/>
      <c r="L392" s="3"/>
    </row>
    <row r="393" spans="1:12" x14ac:dyDescent="0.2">
      <c r="A393" s="62"/>
      <c r="B393" s="7"/>
      <c r="C393" s="3"/>
      <c r="D393" s="3"/>
      <c r="E393" s="3"/>
      <c r="F393" s="3"/>
      <c r="G393" s="3"/>
      <c r="H393" s="3"/>
      <c r="I393" s="3"/>
      <c r="J393" s="3"/>
      <c r="K393" s="3"/>
      <c r="L393" s="3"/>
    </row>
    <row r="394" spans="1:12" x14ac:dyDescent="0.2">
      <c r="A394" s="62"/>
      <c r="B394" s="7"/>
      <c r="C394" s="3"/>
      <c r="D394" s="3"/>
      <c r="E394" s="3"/>
      <c r="F394" s="3"/>
      <c r="G394" s="3"/>
      <c r="H394" s="3"/>
      <c r="I394" s="3"/>
      <c r="J394" s="3"/>
      <c r="K394" s="3"/>
      <c r="L394" s="3"/>
    </row>
    <row r="395" spans="1:12" x14ac:dyDescent="0.2">
      <c r="A395" s="62"/>
      <c r="B395" s="7"/>
      <c r="C395" s="3"/>
      <c r="D395" s="3"/>
      <c r="E395" s="3"/>
      <c r="F395" s="3"/>
      <c r="G395" s="3"/>
      <c r="H395" s="3"/>
      <c r="I395" s="3"/>
      <c r="J395" s="3"/>
      <c r="K395" s="3"/>
      <c r="L395" s="3"/>
    </row>
    <row r="396" spans="1:12" x14ac:dyDescent="0.2">
      <c r="A396" s="62"/>
      <c r="B396" s="7"/>
      <c r="C396" s="3"/>
      <c r="D396" s="3"/>
      <c r="E396" s="3"/>
      <c r="F396" s="3"/>
      <c r="G396" s="3"/>
      <c r="H396" s="3"/>
      <c r="I396" s="3"/>
      <c r="J396" s="3"/>
      <c r="K396" s="3"/>
      <c r="L396" s="3"/>
    </row>
    <row r="397" spans="1:12" x14ac:dyDescent="0.2">
      <c r="A397" s="62"/>
      <c r="B397" s="7"/>
      <c r="C397" s="3"/>
      <c r="D397" s="3"/>
      <c r="E397" s="3"/>
      <c r="F397" s="3"/>
      <c r="G397" s="3"/>
      <c r="H397" s="3"/>
      <c r="I397" s="3"/>
      <c r="J397" s="3"/>
      <c r="K397" s="3"/>
      <c r="L397" s="3"/>
    </row>
    <row r="398" spans="1:12" x14ac:dyDescent="0.2">
      <c r="A398" s="62"/>
      <c r="B398" s="7"/>
      <c r="C398" s="3"/>
      <c r="D398" s="3"/>
      <c r="E398" s="3"/>
      <c r="F398" s="3"/>
      <c r="G398" s="3"/>
      <c r="H398" s="3"/>
      <c r="I398" s="3"/>
      <c r="J398" s="3"/>
      <c r="K398" s="3"/>
      <c r="L398" s="3"/>
    </row>
    <row r="399" spans="1:12" x14ac:dyDescent="0.2">
      <c r="A399" s="62"/>
      <c r="B399" s="7"/>
      <c r="C399" s="3"/>
      <c r="D399" s="3"/>
      <c r="E399" s="3"/>
      <c r="F399" s="3"/>
      <c r="G399" s="3"/>
      <c r="H399" s="3"/>
      <c r="I399" s="3"/>
      <c r="J399" s="3"/>
      <c r="K399" s="3"/>
      <c r="L399" s="3"/>
    </row>
    <row r="400" spans="1:12" x14ac:dyDescent="0.2">
      <c r="A400" s="62"/>
      <c r="B400" s="7"/>
      <c r="C400" s="3"/>
      <c r="D400" s="3"/>
      <c r="E400" s="3"/>
      <c r="F400" s="3"/>
      <c r="G400" s="3"/>
      <c r="H400" s="3"/>
      <c r="I400" s="3"/>
      <c r="J400" s="3"/>
      <c r="K400" s="3"/>
      <c r="L400" s="3"/>
    </row>
    <row r="401" spans="1:12" x14ac:dyDescent="0.2">
      <c r="A401" s="62"/>
      <c r="B401" s="7"/>
      <c r="C401" s="3"/>
      <c r="D401" s="3"/>
      <c r="E401" s="3"/>
      <c r="F401" s="3"/>
      <c r="G401" s="3"/>
      <c r="H401" s="3"/>
      <c r="I401" s="3"/>
      <c r="J401" s="3"/>
      <c r="K401" s="3"/>
      <c r="L401" s="3"/>
    </row>
    <row r="402" spans="1:12" x14ac:dyDescent="0.2">
      <c r="A402" s="62"/>
      <c r="B402" s="7"/>
      <c r="C402" s="3"/>
      <c r="D402" s="3"/>
      <c r="E402" s="3"/>
      <c r="F402" s="3"/>
      <c r="G402" s="3"/>
      <c r="H402" s="3"/>
      <c r="I402" s="3"/>
      <c r="J402" s="3"/>
      <c r="K402" s="3"/>
      <c r="L402" s="3"/>
    </row>
    <row r="403" spans="1:12" x14ac:dyDescent="0.2">
      <c r="A403" s="62"/>
      <c r="B403" s="7"/>
      <c r="C403" s="3"/>
      <c r="D403" s="3"/>
      <c r="E403" s="3"/>
      <c r="F403" s="3"/>
      <c r="G403" s="3"/>
      <c r="H403" s="3"/>
      <c r="I403" s="3"/>
      <c r="J403" s="3"/>
      <c r="K403" s="3"/>
      <c r="L403" s="3"/>
    </row>
    <row r="404" spans="1:12" x14ac:dyDescent="0.2">
      <c r="A404" s="62"/>
      <c r="B404" s="7"/>
      <c r="C404" s="3"/>
      <c r="D404" s="3"/>
      <c r="E404" s="3"/>
      <c r="F404" s="3"/>
      <c r="G404" s="3"/>
      <c r="H404" s="3"/>
      <c r="I404" s="3"/>
      <c r="J404" s="3"/>
      <c r="K404" s="3"/>
      <c r="L404" s="3"/>
    </row>
    <row r="405" spans="1:12" x14ac:dyDescent="0.2">
      <c r="A405" s="62"/>
      <c r="B405" s="7"/>
      <c r="C405" s="3"/>
      <c r="D405" s="3"/>
      <c r="E405" s="3"/>
      <c r="F405" s="3"/>
      <c r="G405" s="3"/>
      <c r="H405" s="3"/>
      <c r="I405" s="3"/>
      <c r="J405" s="3"/>
      <c r="K405" s="3"/>
      <c r="L405" s="3"/>
    </row>
    <row r="406" spans="1:12" x14ac:dyDescent="0.2">
      <c r="A406" s="62"/>
      <c r="B406" s="7"/>
      <c r="C406" s="3"/>
      <c r="D406" s="3"/>
      <c r="E406" s="3"/>
      <c r="F406" s="3"/>
      <c r="G406" s="3"/>
      <c r="H406" s="3"/>
      <c r="I406" s="3"/>
      <c r="J406" s="3"/>
      <c r="K406" s="3"/>
      <c r="L406" s="3"/>
    </row>
    <row r="407" spans="1:12" x14ac:dyDescent="0.2">
      <c r="A407" s="62"/>
      <c r="B407" s="7"/>
      <c r="C407" s="3"/>
      <c r="D407" s="3"/>
      <c r="E407" s="3"/>
      <c r="F407" s="3"/>
      <c r="G407" s="3"/>
      <c r="H407" s="3"/>
      <c r="I407" s="3"/>
      <c r="J407" s="3"/>
      <c r="K407" s="3"/>
      <c r="L407" s="3"/>
    </row>
    <row r="408" spans="1:12" x14ac:dyDescent="0.2">
      <c r="A408" s="62"/>
      <c r="B408" s="7"/>
      <c r="C408" s="3"/>
      <c r="D408" s="3"/>
      <c r="E408" s="3"/>
      <c r="F408" s="3"/>
      <c r="G408" s="3"/>
      <c r="H408" s="3"/>
      <c r="I408" s="3"/>
      <c r="J408" s="3"/>
      <c r="K408" s="3"/>
      <c r="L408" s="3"/>
    </row>
    <row r="409" spans="1:12" x14ac:dyDescent="0.2">
      <c r="A409" s="62"/>
      <c r="B409" s="7"/>
      <c r="C409" s="3"/>
      <c r="D409" s="3"/>
      <c r="E409" s="3"/>
      <c r="F409" s="3"/>
      <c r="G409" s="3"/>
      <c r="H409" s="3"/>
      <c r="I409" s="3"/>
      <c r="J409" s="3"/>
      <c r="K409" s="3"/>
      <c r="L409" s="3"/>
    </row>
    <row r="410" spans="1:12" x14ac:dyDescent="0.2">
      <c r="A410" s="62"/>
      <c r="B410" s="7"/>
      <c r="C410" s="3"/>
      <c r="D410" s="3"/>
      <c r="E410" s="3"/>
      <c r="F410" s="3"/>
      <c r="G410" s="3"/>
      <c r="H410" s="3"/>
      <c r="I410" s="3"/>
      <c r="J410" s="3"/>
      <c r="K410" s="3"/>
      <c r="L410" s="3"/>
    </row>
    <row r="411" spans="1:12" x14ac:dyDescent="0.2">
      <c r="A411" s="62"/>
      <c r="B411" s="7"/>
      <c r="C411" s="3"/>
      <c r="D411" s="3"/>
      <c r="E411" s="3"/>
      <c r="F411" s="3"/>
      <c r="G411" s="3"/>
      <c r="H411" s="3"/>
      <c r="I411" s="3"/>
      <c r="J411" s="3"/>
      <c r="K411" s="3"/>
      <c r="L411" s="3"/>
    </row>
    <row r="412" spans="1:12" x14ac:dyDescent="0.2">
      <c r="A412" s="62"/>
      <c r="B412" s="7"/>
      <c r="C412" s="3"/>
      <c r="D412" s="3"/>
      <c r="E412" s="3"/>
      <c r="F412" s="3"/>
      <c r="G412" s="3"/>
      <c r="H412" s="3"/>
      <c r="I412" s="3"/>
      <c r="J412" s="3"/>
      <c r="K412" s="3"/>
      <c r="L412" s="3"/>
    </row>
    <row r="413" spans="1:12" x14ac:dyDescent="0.2">
      <c r="A413" s="62"/>
      <c r="B413" s="7"/>
      <c r="C413" s="3"/>
      <c r="D413" s="3"/>
      <c r="E413" s="3"/>
      <c r="F413" s="3"/>
      <c r="G413" s="3"/>
      <c r="H413" s="3"/>
      <c r="I413" s="3"/>
      <c r="J413" s="3"/>
      <c r="K413" s="3"/>
      <c r="L413" s="3"/>
    </row>
    <row r="414" spans="1:12" x14ac:dyDescent="0.2">
      <c r="A414" s="62"/>
      <c r="B414" s="7"/>
      <c r="C414" s="3"/>
      <c r="D414" s="3"/>
      <c r="E414" s="3"/>
      <c r="F414" s="3"/>
      <c r="G414" s="3"/>
      <c r="H414" s="3"/>
      <c r="I414" s="3"/>
      <c r="J414" s="3"/>
      <c r="K414" s="3"/>
      <c r="L414" s="3"/>
    </row>
    <row r="415" spans="1:12" x14ac:dyDescent="0.2">
      <c r="A415" s="62"/>
      <c r="B415" s="7"/>
      <c r="C415" s="3"/>
      <c r="D415" s="3"/>
      <c r="E415" s="3"/>
      <c r="F415" s="3"/>
      <c r="G415" s="3"/>
      <c r="H415" s="3"/>
      <c r="I415" s="3"/>
      <c r="J415" s="3"/>
      <c r="K415" s="3"/>
      <c r="L415" s="3"/>
    </row>
    <row r="416" spans="1:12" x14ac:dyDescent="0.2">
      <c r="A416" s="62"/>
      <c r="B416" s="7"/>
      <c r="C416" s="3"/>
      <c r="D416" s="3"/>
      <c r="E416" s="3"/>
      <c r="F416" s="3"/>
      <c r="G416" s="3"/>
      <c r="H416" s="3"/>
      <c r="I416" s="3"/>
      <c r="J416" s="3"/>
      <c r="K416" s="3"/>
      <c r="L416" s="3"/>
    </row>
    <row r="417" spans="1:12" x14ac:dyDescent="0.2">
      <c r="A417" s="62"/>
      <c r="B417" s="7"/>
      <c r="C417" s="3"/>
      <c r="D417" s="3"/>
      <c r="E417" s="3"/>
      <c r="F417" s="3"/>
      <c r="G417" s="3"/>
      <c r="H417" s="3"/>
      <c r="I417" s="3"/>
      <c r="J417" s="3"/>
      <c r="K417" s="3"/>
      <c r="L417" s="3"/>
    </row>
    <row r="418" spans="1:12" x14ac:dyDescent="0.2">
      <c r="A418" s="62"/>
      <c r="B418" s="7"/>
      <c r="C418" s="3"/>
      <c r="D418" s="3"/>
      <c r="E418" s="3"/>
      <c r="F418" s="3"/>
      <c r="G418" s="3"/>
      <c r="H418" s="3"/>
      <c r="I418" s="3"/>
      <c r="J418" s="3"/>
      <c r="K418" s="3"/>
      <c r="L418" s="3"/>
    </row>
    <row r="419" spans="1:12" x14ac:dyDescent="0.2">
      <c r="A419" s="62"/>
      <c r="B419" s="7"/>
      <c r="C419" s="3"/>
      <c r="D419" s="3"/>
      <c r="E419" s="3"/>
      <c r="F419" s="3"/>
      <c r="G419" s="3"/>
      <c r="H419" s="3"/>
      <c r="I419" s="3"/>
      <c r="J419" s="3"/>
      <c r="K419" s="3"/>
      <c r="L419" s="3"/>
    </row>
    <row r="420" spans="1:12" x14ac:dyDescent="0.2">
      <c r="A420" s="62"/>
      <c r="B420" s="7"/>
      <c r="C420" s="3"/>
      <c r="D420" s="3"/>
      <c r="E420" s="3"/>
      <c r="F420" s="3"/>
      <c r="G420" s="3"/>
      <c r="H420" s="3"/>
      <c r="I420" s="3"/>
      <c r="J420" s="3"/>
      <c r="K420" s="3"/>
      <c r="L420" s="3"/>
    </row>
    <row r="421" spans="1:12" x14ac:dyDescent="0.2">
      <c r="A421" s="62"/>
      <c r="B421" s="7"/>
      <c r="C421" s="3"/>
      <c r="D421" s="3"/>
      <c r="E421" s="3"/>
      <c r="F421" s="3"/>
      <c r="G421" s="3"/>
      <c r="H421" s="3"/>
      <c r="I421" s="3"/>
      <c r="J421" s="3"/>
      <c r="K421" s="3"/>
      <c r="L421" s="3"/>
    </row>
    <row r="422" spans="1:12" x14ac:dyDescent="0.2">
      <c r="A422" s="62"/>
      <c r="B422" s="7"/>
      <c r="C422" s="3"/>
      <c r="D422" s="3"/>
      <c r="E422" s="3"/>
      <c r="F422" s="3"/>
      <c r="G422" s="3"/>
      <c r="H422" s="3"/>
      <c r="I422" s="3"/>
      <c r="J422" s="3"/>
      <c r="K422" s="3"/>
      <c r="L422" s="3"/>
    </row>
    <row r="423" spans="1:12" x14ac:dyDescent="0.2">
      <c r="A423" s="62"/>
      <c r="B423" s="7"/>
      <c r="C423" s="3"/>
      <c r="D423" s="3"/>
      <c r="E423" s="3"/>
      <c r="F423" s="3"/>
      <c r="G423" s="3"/>
      <c r="H423" s="3"/>
      <c r="I423" s="3"/>
      <c r="J423" s="3"/>
      <c r="K423" s="3"/>
      <c r="L423" s="3"/>
    </row>
    <row r="424" spans="1:12" x14ac:dyDescent="0.2">
      <c r="A424" s="62"/>
      <c r="B424" s="7"/>
      <c r="C424" s="3"/>
      <c r="D424" s="3"/>
      <c r="E424" s="3"/>
      <c r="F424" s="3"/>
      <c r="G424" s="3"/>
      <c r="H424" s="3"/>
      <c r="I424" s="3"/>
      <c r="J424" s="3"/>
      <c r="K424" s="3"/>
      <c r="L424" s="3"/>
    </row>
    <row r="425" spans="1:12" x14ac:dyDescent="0.2">
      <c r="A425" s="62"/>
      <c r="B425" s="7"/>
      <c r="C425" s="3"/>
      <c r="D425" s="3"/>
      <c r="E425" s="3"/>
      <c r="F425" s="3"/>
      <c r="G425" s="3"/>
      <c r="H425" s="3"/>
      <c r="I425" s="3"/>
      <c r="J425" s="3"/>
      <c r="K425" s="3"/>
      <c r="L425" s="3"/>
    </row>
    <row r="426" spans="1:12" x14ac:dyDescent="0.2">
      <c r="A426" s="62"/>
      <c r="B426" s="7"/>
      <c r="C426" s="3"/>
      <c r="D426" s="3"/>
      <c r="E426" s="3"/>
      <c r="F426" s="3"/>
      <c r="G426" s="3"/>
      <c r="H426" s="3"/>
      <c r="I426" s="3"/>
      <c r="J426" s="3"/>
      <c r="K426" s="3"/>
      <c r="L426" s="3"/>
    </row>
    <row r="427" spans="1:12" x14ac:dyDescent="0.2">
      <c r="A427" s="62"/>
      <c r="B427" s="7"/>
      <c r="C427" s="3"/>
      <c r="D427" s="3"/>
      <c r="E427" s="3"/>
      <c r="F427" s="3"/>
      <c r="G427" s="3"/>
      <c r="H427" s="3"/>
      <c r="I427" s="3"/>
      <c r="J427" s="3"/>
      <c r="K427" s="3"/>
      <c r="L427" s="3"/>
    </row>
    <row r="428" spans="1:12" x14ac:dyDescent="0.2">
      <c r="A428" s="62"/>
      <c r="B428" s="7"/>
      <c r="C428" s="3"/>
      <c r="D428" s="3"/>
      <c r="E428" s="3"/>
      <c r="F428" s="3"/>
      <c r="G428" s="3"/>
      <c r="H428" s="3"/>
      <c r="I428" s="3"/>
      <c r="J428" s="3"/>
      <c r="K428" s="3"/>
      <c r="L428" s="3"/>
    </row>
    <row r="429" spans="1:12" x14ac:dyDescent="0.2">
      <c r="A429" s="62"/>
      <c r="B429" s="7"/>
      <c r="C429" s="3"/>
      <c r="D429" s="3"/>
      <c r="E429" s="3"/>
      <c r="F429" s="3"/>
      <c r="G429" s="3"/>
      <c r="H429" s="3"/>
      <c r="I429" s="3"/>
      <c r="J429" s="3"/>
      <c r="K429" s="3"/>
      <c r="L429" s="3"/>
    </row>
    <row r="430" spans="1:12" x14ac:dyDescent="0.2">
      <c r="A430" s="62"/>
      <c r="B430" s="7"/>
      <c r="C430" s="3"/>
      <c r="D430" s="3"/>
      <c r="E430" s="3"/>
      <c r="F430" s="3"/>
      <c r="G430" s="3"/>
      <c r="H430" s="3"/>
      <c r="I430" s="3"/>
      <c r="J430" s="3"/>
      <c r="K430" s="3"/>
      <c r="L430" s="3"/>
    </row>
    <row r="431" spans="1:12" x14ac:dyDescent="0.2">
      <c r="A431" s="62"/>
      <c r="B431" s="7"/>
      <c r="C431" s="3"/>
      <c r="D431" s="3"/>
      <c r="E431" s="3"/>
      <c r="F431" s="3"/>
      <c r="G431" s="3"/>
      <c r="H431" s="3"/>
      <c r="I431" s="3"/>
      <c r="J431" s="3"/>
      <c r="K431" s="3"/>
      <c r="L431" s="3"/>
    </row>
    <row r="432" spans="1:12" x14ac:dyDescent="0.2">
      <c r="A432" s="62"/>
      <c r="B432" s="7"/>
      <c r="C432" s="3"/>
      <c r="D432" s="3"/>
      <c r="E432" s="3"/>
      <c r="F432" s="3"/>
      <c r="G432" s="3"/>
      <c r="H432" s="3"/>
      <c r="I432" s="3"/>
      <c r="J432" s="3"/>
      <c r="K432" s="3"/>
      <c r="L432" s="3"/>
    </row>
    <row r="433" spans="1:12" x14ac:dyDescent="0.2">
      <c r="A433" s="62"/>
      <c r="B433" s="7"/>
      <c r="C433" s="3"/>
      <c r="D433" s="3"/>
      <c r="E433" s="3"/>
      <c r="F433" s="3"/>
      <c r="G433" s="3"/>
      <c r="H433" s="3"/>
      <c r="I433" s="3"/>
      <c r="J433" s="3"/>
      <c r="K433" s="3"/>
      <c r="L433" s="3"/>
    </row>
    <row r="434" spans="1:12" x14ac:dyDescent="0.2">
      <c r="A434" s="62"/>
      <c r="B434" s="7"/>
      <c r="C434" s="3"/>
      <c r="D434" s="3"/>
      <c r="E434" s="3"/>
      <c r="F434" s="3"/>
      <c r="G434" s="3"/>
      <c r="H434" s="3"/>
      <c r="I434" s="3"/>
      <c r="J434" s="3"/>
      <c r="K434" s="3"/>
      <c r="L434" s="3"/>
    </row>
    <row r="435" spans="1:12" x14ac:dyDescent="0.2">
      <c r="A435" s="62"/>
      <c r="B435" s="7"/>
      <c r="C435" s="3"/>
      <c r="D435" s="3"/>
      <c r="E435" s="3"/>
      <c r="F435" s="3"/>
      <c r="G435" s="3"/>
      <c r="H435" s="3"/>
      <c r="I435" s="3"/>
      <c r="J435" s="3"/>
      <c r="K435" s="3"/>
      <c r="L435" s="3"/>
    </row>
    <row r="436" spans="1:12" x14ac:dyDescent="0.2">
      <c r="A436" s="62"/>
      <c r="B436" s="7"/>
      <c r="C436" s="3"/>
      <c r="D436" s="3"/>
      <c r="E436" s="3"/>
      <c r="F436" s="3"/>
      <c r="G436" s="3"/>
      <c r="H436" s="3"/>
      <c r="I436" s="3"/>
      <c r="J436" s="3"/>
      <c r="K436" s="3"/>
      <c r="L436" s="3"/>
    </row>
    <row r="437" spans="1:12" x14ac:dyDescent="0.2">
      <c r="A437" s="62"/>
      <c r="B437" s="7"/>
      <c r="C437" s="3"/>
      <c r="D437" s="3"/>
      <c r="E437" s="3"/>
      <c r="F437" s="3"/>
      <c r="G437" s="3"/>
      <c r="H437" s="3"/>
      <c r="I437" s="3"/>
      <c r="J437" s="3"/>
      <c r="K437" s="3"/>
      <c r="L437" s="3"/>
    </row>
    <row r="438" spans="1:12" x14ac:dyDescent="0.2">
      <c r="A438" s="62"/>
      <c r="B438" s="7"/>
      <c r="C438" s="3"/>
      <c r="D438" s="3"/>
      <c r="E438" s="3"/>
      <c r="F438" s="3"/>
      <c r="G438" s="3"/>
      <c r="H438" s="3"/>
      <c r="I438" s="3"/>
      <c r="J438" s="3"/>
      <c r="K438" s="3"/>
      <c r="L438" s="3"/>
    </row>
    <row r="439" spans="1:12" x14ac:dyDescent="0.2">
      <c r="A439" s="62"/>
      <c r="B439" s="7"/>
      <c r="C439" s="3"/>
      <c r="D439" s="3"/>
      <c r="E439" s="3"/>
      <c r="F439" s="3"/>
      <c r="G439" s="3"/>
      <c r="H439" s="3"/>
      <c r="I439" s="3"/>
      <c r="J439" s="3"/>
      <c r="K439" s="3"/>
      <c r="L439" s="3"/>
    </row>
    <row r="440" spans="1:12" x14ac:dyDescent="0.2">
      <c r="A440" s="62"/>
      <c r="B440" s="7"/>
      <c r="C440" s="3"/>
      <c r="D440" s="3"/>
      <c r="E440" s="3"/>
      <c r="F440" s="3"/>
      <c r="G440" s="3"/>
      <c r="H440" s="3"/>
      <c r="I440" s="3"/>
      <c r="J440" s="3"/>
      <c r="K440" s="3"/>
      <c r="L440" s="3"/>
    </row>
    <row r="441" spans="1:12" x14ac:dyDescent="0.2">
      <c r="A441" s="62"/>
      <c r="B441" s="7"/>
      <c r="C441" s="3"/>
      <c r="D441" s="3"/>
      <c r="E441" s="3"/>
      <c r="F441" s="3"/>
      <c r="G441" s="3"/>
      <c r="H441" s="3"/>
      <c r="I441" s="3"/>
      <c r="J441" s="3"/>
      <c r="K441" s="3"/>
      <c r="L441" s="3"/>
    </row>
    <row r="442" spans="1:12" x14ac:dyDescent="0.2">
      <c r="A442" s="62"/>
      <c r="B442" s="7"/>
      <c r="C442" s="3"/>
      <c r="D442" s="3"/>
      <c r="E442" s="3"/>
      <c r="F442" s="3"/>
      <c r="G442" s="3"/>
      <c r="H442" s="3"/>
      <c r="I442" s="3"/>
      <c r="J442" s="3"/>
      <c r="K442" s="3"/>
      <c r="L442" s="3"/>
    </row>
    <row r="443" spans="1:12" x14ac:dyDescent="0.2">
      <c r="A443" s="62"/>
      <c r="B443" s="7"/>
      <c r="C443" s="3"/>
      <c r="D443" s="3"/>
      <c r="E443" s="3"/>
      <c r="F443" s="3"/>
      <c r="G443" s="3"/>
      <c r="H443" s="3"/>
      <c r="I443" s="3"/>
      <c r="J443" s="3"/>
      <c r="K443" s="3"/>
      <c r="L443" s="3"/>
    </row>
    <row r="444" spans="1:12" x14ac:dyDescent="0.2">
      <c r="A444" s="62"/>
      <c r="B444" s="7"/>
      <c r="C444" s="3"/>
      <c r="D444" s="3"/>
      <c r="E444" s="3"/>
      <c r="F444" s="3"/>
      <c r="G444" s="3"/>
      <c r="H444" s="3"/>
      <c r="I444" s="3"/>
      <c r="J444" s="3"/>
      <c r="K444" s="3"/>
      <c r="L444" s="3"/>
    </row>
    <row r="445" spans="1:12" x14ac:dyDescent="0.2">
      <c r="A445" s="62"/>
      <c r="B445" s="7"/>
      <c r="C445" s="3"/>
      <c r="D445" s="3"/>
      <c r="E445" s="3"/>
      <c r="F445" s="3"/>
      <c r="G445" s="3"/>
      <c r="H445" s="3"/>
      <c r="I445" s="3"/>
      <c r="J445" s="3"/>
      <c r="K445" s="3"/>
      <c r="L445" s="3"/>
    </row>
    <row r="446" spans="1:12" x14ac:dyDescent="0.2">
      <c r="A446" s="62"/>
      <c r="B446" s="7"/>
      <c r="C446" s="3"/>
      <c r="D446" s="3"/>
      <c r="E446" s="3"/>
      <c r="F446" s="3"/>
      <c r="G446" s="3"/>
      <c r="H446" s="3"/>
      <c r="I446" s="3"/>
      <c r="J446" s="3"/>
      <c r="K446" s="3"/>
      <c r="L446" s="3"/>
    </row>
    <row r="447" spans="1:12" x14ac:dyDescent="0.2">
      <c r="A447" s="62"/>
      <c r="B447" s="7"/>
      <c r="C447" s="3"/>
      <c r="D447" s="3"/>
      <c r="E447" s="3"/>
      <c r="F447" s="3"/>
      <c r="G447" s="3"/>
      <c r="H447" s="3"/>
      <c r="I447" s="3"/>
      <c r="J447" s="3"/>
      <c r="K447" s="3"/>
      <c r="L447" s="3"/>
    </row>
    <row r="448" spans="1:12" x14ac:dyDescent="0.2">
      <c r="A448" s="62"/>
      <c r="B448" s="7"/>
      <c r="C448" s="3"/>
      <c r="D448" s="3"/>
      <c r="E448" s="3"/>
      <c r="F448" s="3"/>
      <c r="G448" s="3"/>
      <c r="H448" s="3"/>
      <c r="I448" s="3"/>
      <c r="J448" s="3"/>
      <c r="K448" s="3"/>
      <c r="L448" s="3"/>
    </row>
    <row r="449" spans="1:12" x14ac:dyDescent="0.2">
      <c r="A449" s="62"/>
      <c r="B449" s="7"/>
      <c r="C449" s="3"/>
      <c r="D449" s="3"/>
      <c r="E449" s="3"/>
      <c r="F449" s="3"/>
      <c r="G449" s="3"/>
      <c r="H449" s="3"/>
      <c r="I449" s="3"/>
      <c r="J449" s="3"/>
      <c r="K449" s="3"/>
      <c r="L449" s="3"/>
    </row>
    <row r="450" spans="1:12" x14ac:dyDescent="0.2">
      <c r="A450" s="62"/>
      <c r="B450" s="7"/>
      <c r="C450" s="3"/>
      <c r="D450" s="3"/>
      <c r="E450" s="3"/>
      <c r="F450" s="3"/>
      <c r="G450" s="3"/>
      <c r="H450" s="3"/>
      <c r="I450" s="3"/>
      <c r="J450" s="3"/>
      <c r="K450" s="3"/>
      <c r="L450" s="3"/>
    </row>
    <row r="451" spans="1:12" x14ac:dyDescent="0.2">
      <c r="A451" s="62"/>
      <c r="B451" s="7"/>
      <c r="C451" s="3"/>
      <c r="D451" s="3"/>
      <c r="E451" s="3"/>
      <c r="F451" s="3"/>
      <c r="G451" s="3"/>
      <c r="H451" s="3"/>
      <c r="I451" s="3"/>
      <c r="J451" s="3"/>
      <c r="K451" s="3"/>
      <c r="L451" s="3"/>
    </row>
    <row r="452" spans="1:12" x14ac:dyDescent="0.2">
      <c r="A452" s="62"/>
      <c r="B452" s="7"/>
      <c r="C452" s="3"/>
      <c r="D452" s="3"/>
      <c r="E452" s="3"/>
      <c r="F452" s="3"/>
      <c r="G452" s="3"/>
      <c r="H452" s="3"/>
      <c r="I452" s="3"/>
      <c r="J452" s="3"/>
      <c r="K452" s="3"/>
      <c r="L452" s="3"/>
    </row>
    <row r="453" spans="1:12" x14ac:dyDescent="0.2">
      <c r="A453" s="62"/>
      <c r="B453" s="7"/>
      <c r="C453" s="3"/>
      <c r="D453" s="3"/>
      <c r="E453" s="3"/>
      <c r="F453" s="3"/>
      <c r="G453" s="3"/>
      <c r="H453" s="3"/>
      <c r="I453" s="3"/>
      <c r="J453" s="3"/>
      <c r="K453" s="3"/>
      <c r="L453" s="3"/>
    </row>
    <row r="454" spans="1:12" x14ac:dyDescent="0.2">
      <c r="A454" s="62"/>
      <c r="B454" s="7"/>
      <c r="C454" s="3"/>
      <c r="D454" s="3"/>
      <c r="E454" s="3"/>
      <c r="F454" s="3"/>
      <c r="G454" s="3"/>
      <c r="H454" s="3"/>
      <c r="I454" s="3"/>
      <c r="J454" s="3"/>
      <c r="K454" s="3"/>
      <c r="L454" s="3"/>
    </row>
    <row r="455" spans="1:12" x14ac:dyDescent="0.2">
      <c r="A455" s="62"/>
      <c r="B455" s="7"/>
      <c r="C455" s="3"/>
      <c r="D455" s="3"/>
      <c r="E455" s="3"/>
      <c r="F455" s="3"/>
      <c r="G455" s="3"/>
      <c r="H455" s="3"/>
      <c r="I455" s="3"/>
      <c r="J455" s="3"/>
      <c r="K455" s="3"/>
      <c r="L455" s="3"/>
    </row>
    <row r="456" spans="1:12" x14ac:dyDescent="0.2">
      <c r="A456" s="62"/>
      <c r="B456" s="7"/>
      <c r="C456" s="3"/>
      <c r="D456" s="3"/>
      <c r="E456" s="3"/>
      <c r="F456" s="3"/>
      <c r="G456" s="3"/>
      <c r="H456" s="3"/>
      <c r="I456" s="3"/>
      <c r="J456" s="3"/>
      <c r="K456" s="3"/>
      <c r="L456" s="3"/>
    </row>
    <row r="457" spans="1:12" x14ac:dyDescent="0.2">
      <c r="A457" s="62"/>
      <c r="B457" s="7"/>
      <c r="C457" s="3"/>
      <c r="D457" s="3"/>
      <c r="E457" s="3"/>
      <c r="F457" s="3"/>
      <c r="G457" s="3"/>
      <c r="H457" s="3"/>
      <c r="I457" s="3"/>
      <c r="J457" s="3"/>
      <c r="K457" s="3"/>
      <c r="L457" s="3"/>
    </row>
    <row r="458" spans="1:12" x14ac:dyDescent="0.2">
      <c r="A458" s="62"/>
      <c r="B458" s="7"/>
      <c r="C458" s="3"/>
      <c r="D458" s="3"/>
      <c r="E458" s="3"/>
      <c r="F458" s="3"/>
      <c r="G458" s="3"/>
      <c r="H458" s="3"/>
      <c r="I458" s="3"/>
      <c r="J458" s="3"/>
      <c r="K458" s="3"/>
      <c r="L458" s="3"/>
    </row>
    <row r="459" spans="1:12" x14ac:dyDescent="0.2">
      <c r="A459" s="62"/>
      <c r="B459" s="7"/>
      <c r="C459" s="3"/>
      <c r="D459" s="3"/>
      <c r="E459" s="3"/>
      <c r="F459" s="3"/>
      <c r="G459" s="3"/>
      <c r="H459" s="3"/>
      <c r="I459" s="3"/>
      <c r="J459" s="3"/>
      <c r="K459" s="3"/>
      <c r="L459" s="3"/>
    </row>
    <row r="460" spans="1:12" x14ac:dyDescent="0.2">
      <c r="A460" s="62"/>
      <c r="B460" s="7"/>
      <c r="C460" s="3"/>
      <c r="D460" s="3"/>
      <c r="E460" s="3"/>
      <c r="F460" s="3"/>
      <c r="G460" s="3"/>
      <c r="H460" s="3"/>
      <c r="I460" s="3"/>
      <c r="J460" s="3"/>
      <c r="K460" s="3"/>
      <c r="L460" s="3"/>
    </row>
    <row r="461" spans="1:12" x14ac:dyDescent="0.2">
      <c r="A461" s="62"/>
      <c r="B461" s="7"/>
      <c r="C461" s="3"/>
      <c r="D461" s="3"/>
      <c r="E461" s="3"/>
      <c r="F461" s="3"/>
      <c r="G461" s="3"/>
      <c r="H461" s="3"/>
      <c r="I461" s="3"/>
      <c r="J461" s="3"/>
      <c r="K461" s="3"/>
      <c r="L461" s="3"/>
    </row>
    <row r="462" spans="1:12" x14ac:dyDescent="0.2">
      <c r="A462" s="62"/>
      <c r="B462" s="7"/>
      <c r="C462" s="3"/>
      <c r="D462" s="3"/>
      <c r="E462" s="3"/>
      <c r="F462" s="3"/>
      <c r="G462" s="3"/>
      <c r="H462" s="3"/>
      <c r="I462" s="3"/>
      <c r="J462" s="3"/>
      <c r="K462" s="3"/>
      <c r="L462" s="3"/>
    </row>
    <row r="463" spans="1:12" x14ac:dyDescent="0.2">
      <c r="A463" s="62"/>
      <c r="B463" s="7"/>
      <c r="C463" s="3"/>
      <c r="D463" s="3"/>
      <c r="E463" s="3"/>
      <c r="F463" s="3"/>
      <c r="G463" s="3"/>
      <c r="H463" s="3"/>
      <c r="I463" s="3"/>
      <c r="J463" s="3"/>
      <c r="K463" s="3"/>
      <c r="L463" s="3"/>
    </row>
    <row r="464" spans="1:12" x14ac:dyDescent="0.2">
      <c r="A464" s="62"/>
      <c r="B464" s="7"/>
      <c r="C464" s="3"/>
      <c r="D464" s="3"/>
      <c r="E464" s="3"/>
      <c r="F464" s="3"/>
      <c r="G464" s="3"/>
      <c r="H464" s="3"/>
      <c r="I464" s="3"/>
      <c r="J464" s="3"/>
      <c r="K464" s="3"/>
      <c r="L464" s="3"/>
    </row>
    <row r="465" spans="1:12" x14ac:dyDescent="0.2">
      <c r="A465" s="62"/>
      <c r="B465" s="7"/>
      <c r="C465" s="3"/>
      <c r="D465" s="3"/>
      <c r="E465" s="3"/>
      <c r="F465" s="3"/>
      <c r="G465" s="3"/>
      <c r="H465" s="3"/>
      <c r="I465" s="3"/>
      <c r="J465" s="3"/>
      <c r="K465" s="3"/>
      <c r="L465" s="3"/>
    </row>
    <row r="466" spans="1:12" x14ac:dyDescent="0.2">
      <c r="A466" s="62"/>
      <c r="B466" s="7"/>
      <c r="C466" s="3"/>
      <c r="D466" s="3"/>
      <c r="E466" s="3"/>
      <c r="F466" s="3"/>
      <c r="G466" s="3"/>
      <c r="H466" s="3"/>
      <c r="I466" s="3"/>
      <c r="J466" s="3"/>
      <c r="K466" s="3"/>
      <c r="L466" s="3"/>
    </row>
    <row r="467" spans="1:12" x14ac:dyDescent="0.2">
      <c r="A467" s="62"/>
      <c r="B467" s="7"/>
      <c r="C467" s="3"/>
      <c r="D467" s="3"/>
      <c r="E467" s="3"/>
      <c r="F467" s="3"/>
      <c r="G467" s="3"/>
      <c r="H467" s="3"/>
      <c r="I467" s="3"/>
      <c r="J467" s="3"/>
      <c r="K467" s="3"/>
      <c r="L467" s="3"/>
    </row>
    <row r="468" spans="1:12" x14ac:dyDescent="0.2">
      <c r="A468" s="62"/>
      <c r="B468" s="7"/>
      <c r="C468" s="3"/>
      <c r="D468" s="3"/>
      <c r="E468" s="3"/>
      <c r="F468" s="3"/>
      <c r="G468" s="3"/>
      <c r="H468" s="3"/>
      <c r="I468" s="3"/>
      <c r="J468" s="3"/>
      <c r="K468" s="3"/>
      <c r="L468" s="3"/>
    </row>
    <row r="469" spans="1:12" x14ac:dyDescent="0.2">
      <c r="A469" s="62"/>
      <c r="B469" s="7"/>
      <c r="C469" s="3"/>
      <c r="D469" s="3"/>
      <c r="E469" s="3"/>
      <c r="F469" s="3"/>
      <c r="G469" s="3"/>
      <c r="H469" s="3"/>
      <c r="I469" s="3"/>
      <c r="J469" s="3"/>
      <c r="K469" s="3"/>
      <c r="L469" s="3"/>
    </row>
    <row r="470" spans="1:12" x14ac:dyDescent="0.2">
      <c r="A470" s="62"/>
      <c r="B470" s="7"/>
      <c r="C470" s="3"/>
      <c r="D470" s="3"/>
      <c r="E470" s="3"/>
      <c r="F470" s="3"/>
      <c r="G470" s="3"/>
      <c r="H470" s="3"/>
      <c r="I470" s="3"/>
      <c r="J470" s="3"/>
      <c r="K470" s="3"/>
      <c r="L470" s="3"/>
    </row>
    <row r="471" spans="1:12" x14ac:dyDescent="0.2">
      <c r="A471" s="62"/>
      <c r="B471" s="7"/>
      <c r="C471" s="3"/>
      <c r="D471" s="3"/>
      <c r="E471" s="3"/>
      <c r="F471" s="3"/>
      <c r="G471" s="3"/>
      <c r="H471" s="3"/>
      <c r="I471" s="3"/>
      <c r="J471" s="3"/>
      <c r="K471" s="3"/>
      <c r="L471" s="3"/>
    </row>
    <row r="472" spans="1:12" x14ac:dyDescent="0.2">
      <c r="A472" s="62"/>
      <c r="B472" s="7"/>
      <c r="C472" s="3"/>
      <c r="D472" s="3"/>
      <c r="E472" s="3"/>
      <c r="F472" s="3"/>
      <c r="G472" s="3"/>
      <c r="H472" s="3"/>
      <c r="I472" s="3"/>
      <c r="J472" s="3"/>
      <c r="K472" s="3"/>
      <c r="L472" s="3"/>
    </row>
    <row r="473" spans="1:12" x14ac:dyDescent="0.2">
      <c r="A473" s="62"/>
      <c r="B473" s="7"/>
      <c r="C473" s="3"/>
      <c r="D473" s="3"/>
      <c r="E473" s="3"/>
      <c r="F473" s="3"/>
      <c r="G473" s="3"/>
      <c r="H473" s="3"/>
      <c r="I473" s="3"/>
      <c r="J473" s="3"/>
      <c r="K473" s="3"/>
      <c r="L473" s="3"/>
    </row>
    <row r="474" spans="1:12" x14ac:dyDescent="0.2">
      <c r="A474" s="62"/>
      <c r="B474" s="7"/>
      <c r="C474" s="3"/>
      <c r="D474" s="3"/>
      <c r="E474" s="3"/>
      <c r="F474" s="3"/>
      <c r="G474" s="3"/>
      <c r="H474" s="3"/>
      <c r="I474" s="3"/>
      <c r="J474" s="3"/>
      <c r="K474" s="3"/>
      <c r="L474" s="3"/>
    </row>
    <row r="475" spans="1:12" x14ac:dyDescent="0.2">
      <c r="A475" s="62"/>
      <c r="B475" s="7"/>
      <c r="C475" s="3"/>
      <c r="D475" s="3"/>
      <c r="E475" s="3"/>
      <c r="F475" s="3"/>
      <c r="G475" s="3"/>
      <c r="H475" s="3"/>
      <c r="I475" s="3"/>
      <c r="J475" s="3"/>
      <c r="K475" s="3"/>
      <c r="L475" s="3"/>
    </row>
    <row r="476" spans="1:12" x14ac:dyDescent="0.2">
      <c r="A476" s="62"/>
      <c r="B476" s="7"/>
      <c r="C476" s="3"/>
      <c r="D476" s="3"/>
      <c r="E476" s="3"/>
      <c r="F476" s="3"/>
      <c r="G476" s="3"/>
      <c r="H476" s="3"/>
      <c r="I476" s="3"/>
      <c r="J476" s="3"/>
      <c r="K476" s="3"/>
      <c r="L476" s="3"/>
    </row>
    <row r="477" spans="1:12" x14ac:dyDescent="0.2">
      <c r="A477" s="62"/>
      <c r="B477" s="7"/>
      <c r="C477" s="3"/>
      <c r="D477" s="3"/>
      <c r="E477" s="3"/>
      <c r="F477" s="3"/>
      <c r="G477" s="3"/>
      <c r="H477" s="3"/>
      <c r="I477" s="3"/>
      <c r="J477" s="3"/>
      <c r="K477" s="3"/>
      <c r="L477" s="3"/>
    </row>
    <row r="478" spans="1:12" x14ac:dyDescent="0.2">
      <c r="A478" s="62"/>
      <c r="B478" s="7"/>
      <c r="C478" s="3"/>
      <c r="D478" s="3"/>
      <c r="E478" s="3"/>
      <c r="F478" s="3"/>
      <c r="G478" s="3"/>
      <c r="H478" s="3"/>
      <c r="I478" s="3"/>
      <c r="J478" s="3"/>
      <c r="K478" s="3"/>
      <c r="L478" s="3"/>
    </row>
    <row r="479" spans="1:12" x14ac:dyDescent="0.2">
      <c r="A479" s="62"/>
      <c r="B479" s="7"/>
      <c r="C479" s="3"/>
      <c r="D479" s="3"/>
      <c r="E479" s="3"/>
      <c r="F479" s="3"/>
      <c r="G479" s="3"/>
      <c r="H479" s="3"/>
      <c r="I479" s="3"/>
      <c r="J479" s="3"/>
      <c r="K479" s="3"/>
      <c r="L479" s="3"/>
    </row>
    <row r="480" spans="1:12" x14ac:dyDescent="0.2">
      <c r="A480" s="62"/>
      <c r="B480" s="7"/>
      <c r="C480" s="3"/>
      <c r="D480" s="3"/>
      <c r="E480" s="3"/>
      <c r="F480" s="3"/>
      <c r="G480" s="3"/>
      <c r="H480" s="3"/>
      <c r="I480" s="3"/>
      <c r="J480" s="3"/>
      <c r="K480" s="3"/>
      <c r="L480" s="3"/>
    </row>
    <row r="481" spans="1:12" x14ac:dyDescent="0.2">
      <c r="A481" s="62"/>
      <c r="B481" s="7"/>
      <c r="C481" s="3"/>
      <c r="D481" s="3"/>
      <c r="E481" s="3"/>
      <c r="F481" s="3"/>
      <c r="G481" s="3"/>
      <c r="H481" s="3"/>
      <c r="I481" s="3"/>
      <c r="J481" s="3"/>
      <c r="K481" s="3"/>
      <c r="L481" s="3"/>
    </row>
    <row r="482" spans="1:12" x14ac:dyDescent="0.2">
      <c r="A482" s="62"/>
      <c r="B482" s="7"/>
      <c r="C482" s="3"/>
      <c r="D482" s="3"/>
      <c r="E482" s="3"/>
      <c r="F482" s="3"/>
      <c r="G482" s="3"/>
      <c r="H482" s="3"/>
      <c r="I482" s="3"/>
      <c r="J482" s="3"/>
      <c r="K482" s="3"/>
      <c r="L482" s="3"/>
    </row>
    <row r="483" spans="1:12" x14ac:dyDescent="0.2">
      <c r="A483" s="62"/>
      <c r="B483" s="7"/>
      <c r="C483" s="3"/>
      <c r="D483" s="3"/>
      <c r="E483" s="3"/>
      <c r="F483" s="3"/>
      <c r="G483" s="3"/>
      <c r="H483" s="3"/>
      <c r="I483" s="3"/>
      <c r="J483" s="3"/>
      <c r="K483" s="3"/>
      <c r="L483" s="3"/>
    </row>
    <row r="484" spans="1:12" x14ac:dyDescent="0.2">
      <c r="A484" s="62"/>
      <c r="B484" s="7"/>
      <c r="C484" s="3"/>
      <c r="D484" s="3"/>
      <c r="E484" s="3"/>
      <c r="F484" s="3"/>
      <c r="G484" s="3"/>
      <c r="H484" s="3"/>
      <c r="I484" s="3"/>
      <c r="J484" s="3"/>
      <c r="K484" s="3"/>
      <c r="L484" s="3"/>
    </row>
    <row r="485" spans="1:12" x14ac:dyDescent="0.2">
      <c r="A485" s="62"/>
      <c r="B485" s="7"/>
      <c r="C485" s="3"/>
      <c r="D485" s="3"/>
      <c r="E485" s="3"/>
      <c r="F485" s="3"/>
      <c r="G485" s="3"/>
      <c r="H485" s="3"/>
      <c r="I485" s="3"/>
      <c r="J485" s="3"/>
      <c r="K485" s="3"/>
      <c r="L485" s="3"/>
    </row>
    <row r="486" spans="1:12" x14ac:dyDescent="0.2">
      <c r="A486" s="62"/>
      <c r="B486" s="7"/>
      <c r="C486" s="3"/>
      <c r="D486" s="3"/>
      <c r="E486" s="3"/>
      <c r="F486" s="3"/>
      <c r="G486" s="3"/>
      <c r="H486" s="3"/>
      <c r="I486" s="3"/>
      <c r="J486" s="3"/>
      <c r="K486" s="3"/>
      <c r="L486" s="3"/>
    </row>
    <row r="487" spans="1:12" x14ac:dyDescent="0.2">
      <c r="A487" s="62"/>
      <c r="B487" s="7"/>
      <c r="C487" s="3"/>
      <c r="D487" s="3"/>
      <c r="E487" s="3"/>
      <c r="F487" s="3"/>
      <c r="G487" s="3"/>
      <c r="H487" s="3"/>
      <c r="I487" s="3"/>
      <c r="J487" s="3"/>
      <c r="K487" s="3"/>
      <c r="L487" s="3"/>
    </row>
    <row r="488" spans="1:12" x14ac:dyDescent="0.2">
      <c r="A488" s="62"/>
      <c r="B488" s="7"/>
      <c r="C488" s="3"/>
      <c r="D488" s="3"/>
      <c r="E488" s="3"/>
      <c r="F488" s="3"/>
      <c r="G488" s="3"/>
      <c r="H488" s="3"/>
      <c r="I488" s="3"/>
      <c r="J488" s="3"/>
      <c r="K488" s="3"/>
      <c r="L488" s="3"/>
    </row>
    <row r="489" spans="1:12" x14ac:dyDescent="0.2">
      <c r="A489" s="62"/>
      <c r="B489" s="7"/>
      <c r="C489" s="3"/>
      <c r="D489" s="3"/>
      <c r="E489" s="3"/>
      <c r="F489" s="3"/>
      <c r="G489" s="3"/>
      <c r="H489" s="3"/>
      <c r="I489" s="3"/>
      <c r="J489" s="3"/>
      <c r="K489" s="3"/>
      <c r="L489" s="3"/>
    </row>
    <row r="490" spans="1:12" x14ac:dyDescent="0.2">
      <c r="A490" s="62"/>
      <c r="B490" s="7"/>
      <c r="C490" s="3"/>
      <c r="D490" s="3"/>
      <c r="E490" s="3"/>
      <c r="F490" s="3"/>
      <c r="G490" s="3"/>
      <c r="H490" s="3"/>
      <c r="I490" s="3"/>
      <c r="J490" s="3"/>
      <c r="K490" s="3"/>
      <c r="L490" s="3"/>
    </row>
    <row r="491" spans="1:12" x14ac:dyDescent="0.2">
      <c r="A491" s="62"/>
      <c r="B491" s="7"/>
      <c r="C491" s="3"/>
      <c r="D491" s="3"/>
      <c r="E491" s="3"/>
      <c r="F491" s="3"/>
      <c r="G491" s="3"/>
      <c r="H491" s="3"/>
      <c r="I491" s="3"/>
      <c r="J491" s="3"/>
      <c r="K491" s="3"/>
      <c r="L491" s="3"/>
    </row>
    <row r="492" spans="1:12" x14ac:dyDescent="0.2">
      <c r="A492" s="62"/>
      <c r="B492" s="7"/>
      <c r="C492" s="3"/>
      <c r="D492" s="3"/>
      <c r="E492" s="3"/>
      <c r="F492" s="3"/>
      <c r="G492" s="3"/>
      <c r="H492" s="3"/>
      <c r="I492" s="3"/>
      <c r="J492" s="3"/>
      <c r="K492" s="3"/>
      <c r="L492" s="3"/>
    </row>
    <row r="493" spans="1:12" x14ac:dyDescent="0.2">
      <c r="A493" s="62"/>
      <c r="B493" s="7"/>
      <c r="C493" s="3"/>
      <c r="D493" s="3"/>
      <c r="E493" s="3"/>
      <c r="F493" s="3"/>
      <c r="G493" s="3"/>
      <c r="H493" s="3"/>
      <c r="I493" s="3"/>
      <c r="J493" s="3"/>
      <c r="K493" s="3"/>
      <c r="L493" s="3"/>
    </row>
    <row r="494" spans="1:12" x14ac:dyDescent="0.2">
      <c r="A494" s="62"/>
      <c r="B494" s="7"/>
      <c r="C494" s="3"/>
      <c r="D494" s="3"/>
      <c r="E494" s="3"/>
      <c r="F494" s="3"/>
      <c r="G494" s="3"/>
      <c r="H494" s="3"/>
      <c r="I494" s="3"/>
      <c r="J494" s="3"/>
      <c r="K494" s="3"/>
      <c r="L494" s="3"/>
    </row>
    <row r="495" spans="1:12" x14ac:dyDescent="0.2">
      <c r="A495" s="62"/>
      <c r="B495" s="7"/>
      <c r="C495" s="3"/>
      <c r="D495" s="3"/>
      <c r="E495" s="3"/>
      <c r="F495" s="3"/>
      <c r="G495" s="3"/>
      <c r="H495" s="3"/>
      <c r="I495" s="3"/>
      <c r="J495" s="3"/>
      <c r="K495" s="3"/>
      <c r="L495" s="3"/>
    </row>
    <row r="496" spans="1:12" x14ac:dyDescent="0.2">
      <c r="A496" s="62"/>
      <c r="B496" s="7"/>
      <c r="C496" s="3"/>
      <c r="D496" s="3"/>
      <c r="E496" s="3"/>
      <c r="F496" s="3"/>
      <c r="G496" s="3"/>
      <c r="H496" s="3"/>
      <c r="I496" s="3"/>
      <c r="J496" s="3"/>
      <c r="K496" s="3"/>
      <c r="L496" s="3"/>
    </row>
    <row r="497" spans="1:12" x14ac:dyDescent="0.2">
      <c r="A497" s="62"/>
      <c r="B497" s="7"/>
      <c r="C497" s="3"/>
      <c r="D497" s="3"/>
      <c r="E497" s="3"/>
      <c r="F497" s="3"/>
      <c r="G497" s="3"/>
      <c r="H497" s="3"/>
      <c r="I497" s="3"/>
      <c r="J497" s="3"/>
      <c r="K497" s="3"/>
      <c r="L497" s="3"/>
    </row>
    <row r="498" spans="1:12" x14ac:dyDescent="0.2">
      <c r="A498" s="62"/>
      <c r="B498" s="7"/>
      <c r="C498" s="3"/>
      <c r="D498" s="3"/>
      <c r="E498" s="3"/>
      <c r="F498" s="3"/>
      <c r="G498" s="3"/>
      <c r="H498" s="3"/>
      <c r="I498" s="3"/>
      <c r="J498" s="3"/>
      <c r="K498" s="3"/>
      <c r="L498" s="3"/>
    </row>
    <row r="499" spans="1:12" x14ac:dyDescent="0.2">
      <c r="A499" s="62"/>
      <c r="B499" s="7"/>
      <c r="C499" s="3"/>
      <c r="D499" s="3"/>
      <c r="E499" s="3"/>
      <c r="F499" s="3"/>
      <c r="G499" s="3"/>
      <c r="H499" s="3"/>
      <c r="I499" s="3"/>
      <c r="J499" s="3"/>
      <c r="K499" s="3"/>
      <c r="L499" s="3"/>
    </row>
    <row r="500" spans="1:12" x14ac:dyDescent="0.2">
      <c r="A500" s="62"/>
      <c r="B500" s="7"/>
      <c r="C500" s="3"/>
      <c r="D500" s="3"/>
      <c r="E500" s="3"/>
      <c r="F500" s="3"/>
      <c r="G500" s="3"/>
      <c r="H500" s="3"/>
      <c r="I500" s="3"/>
      <c r="J500" s="3"/>
      <c r="K500" s="3"/>
      <c r="L500" s="3"/>
    </row>
    <row r="501" spans="1:12" x14ac:dyDescent="0.2">
      <c r="A501" s="62"/>
      <c r="B501" s="7"/>
      <c r="C501" s="3"/>
      <c r="D501" s="3"/>
      <c r="E501" s="3"/>
      <c r="F501" s="3"/>
      <c r="G501" s="3"/>
      <c r="H501" s="3"/>
      <c r="I501" s="3"/>
      <c r="J501" s="3"/>
      <c r="K501" s="3"/>
      <c r="L501" s="3"/>
    </row>
    <row r="502" spans="1:12" x14ac:dyDescent="0.2">
      <c r="A502" s="62"/>
      <c r="B502" s="7"/>
      <c r="C502" s="3"/>
      <c r="D502" s="3"/>
      <c r="E502" s="3"/>
      <c r="F502" s="3"/>
      <c r="G502" s="3"/>
      <c r="H502" s="3"/>
      <c r="I502" s="3"/>
      <c r="J502" s="3"/>
      <c r="K502" s="3"/>
      <c r="L502" s="3"/>
    </row>
    <row r="503" spans="1:12" x14ac:dyDescent="0.2">
      <c r="A503" s="62"/>
      <c r="B503" s="7"/>
      <c r="C503" s="3"/>
      <c r="D503" s="3"/>
      <c r="E503" s="3"/>
      <c r="F503" s="3"/>
      <c r="G503" s="3"/>
      <c r="H503" s="3"/>
      <c r="I503" s="3"/>
      <c r="J503" s="3"/>
      <c r="K503" s="3"/>
      <c r="L503" s="3"/>
    </row>
    <row r="504" spans="1:12" x14ac:dyDescent="0.2">
      <c r="A504" s="62"/>
      <c r="B504" s="7"/>
      <c r="C504" s="3"/>
      <c r="D504" s="3"/>
      <c r="E504" s="3"/>
      <c r="F504" s="3"/>
      <c r="G504" s="3"/>
      <c r="H504" s="3"/>
      <c r="I504" s="3"/>
      <c r="J504" s="3"/>
      <c r="K504" s="3"/>
      <c r="L504" s="3"/>
    </row>
    <row r="505" spans="1:12" x14ac:dyDescent="0.2">
      <c r="A505" s="62"/>
      <c r="B505" s="7"/>
      <c r="C505" s="3"/>
      <c r="D505" s="3"/>
      <c r="E505" s="3"/>
      <c r="F505" s="3"/>
      <c r="G505" s="3"/>
      <c r="H505" s="3"/>
      <c r="I505" s="3"/>
      <c r="J505" s="3"/>
      <c r="K505" s="3"/>
      <c r="L505" s="3"/>
    </row>
    <row r="506" spans="1:12" x14ac:dyDescent="0.2">
      <c r="A506" s="62"/>
      <c r="B506" s="7"/>
      <c r="C506" s="3"/>
      <c r="D506" s="3"/>
      <c r="E506" s="3"/>
      <c r="F506" s="3"/>
      <c r="G506" s="3"/>
      <c r="H506" s="3"/>
      <c r="I506" s="3"/>
      <c r="J506" s="3"/>
      <c r="K506" s="3"/>
      <c r="L506" s="3"/>
    </row>
  </sheetData>
  <mergeCells count="1">
    <mergeCell ref="A1:L1"/>
  </mergeCells>
  <phoneticPr fontId="0" type="noConversion"/>
  <printOptions horizontalCentered="1"/>
  <pageMargins left="0.19685039370078741" right="0.19685039370078741" top="0.43307086614173229" bottom="0" header="0.31496062992125984" footer="0.19685039370078741"/>
  <pageSetup paperSize="9" scale="90" firstPageNumber="3" orientation="landscape" useFirstPageNumber="1" r:id="rId1"/>
  <headerFooter alignWithMargins="0">
    <oddFooter>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4</vt:i4>
      </vt:variant>
    </vt:vector>
  </HeadingPairs>
  <TitlesOfParts>
    <vt:vector size="7" baseType="lpstr">
      <vt:lpstr>OPĆI DIO</vt:lpstr>
      <vt:lpstr>PLAN PRIHODA</vt:lpstr>
      <vt:lpstr>PLAN RASHODA I IZDATAKA</vt:lpstr>
      <vt:lpstr>'PLAN PRIHODA'!Ispis_naslova</vt:lpstr>
      <vt:lpstr>'PLAN RASHODA I IZDATAKA'!Ispis_naslova</vt:lpstr>
      <vt:lpstr>'OPĆI DIO'!Podrucje_ispisa</vt:lpstr>
      <vt:lpstr>'PLAN PRIHODA'!Podrucje_ispisa</vt:lpstr>
    </vt:vector>
  </TitlesOfParts>
  <Company>Ministarstvo Financija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IVANA</cp:lastModifiedBy>
  <cp:lastPrinted>2022-12-08T22:59:47Z</cp:lastPrinted>
  <dcterms:created xsi:type="dcterms:W3CDTF">2013-09-11T11:00:21Z</dcterms:created>
  <dcterms:modified xsi:type="dcterms:W3CDTF">2022-12-14T08:09:53Z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Prilog_1._Model prijedloga financijskog plana proračunskog korisnika proračuna.xls</vt:lpwstr>
  </property>
</Properties>
</file>